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30" yWindow="525" windowWidth="22695" windowHeight="9405" firstSheet="21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34" r:id="rId21"/>
    <sheet name="Sheet22" sheetId="35" r:id="rId22"/>
    <sheet name="Sheet23" sheetId="36" r:id="rId23"/>
    <sheet name="Sheet24" sheetId="37" r:id="rId24"/>
    <sheet name="Sheet25" sheetId="38" r:id="rId25"/>
    <sheet name="Sheet26" sheetId="39" r:id="rId26"/>
    <sheet name="Sheet27" sheetId="40" r:id="rId27"/>
    <sheet name="Sheet28" sheetId="41" r:id="rId28"/>
    <sheet name="Sheet29" sheetId="42" r:id="rId29"/>
    <sheet name="Sheet30" sheetId="43" r:id="rId30"/>
    <sheet name="Summary" sheetId="32" r:id="rId31"/>
    <sheet name="Evaluation Warning" sheetId="33" r:id="rId32"/>
  </sheets>
  <calcPr calcId="144525"/>
</workbook>
</file>

<file path=xl/calcChain.xml><?xml version="1.0" encoding="utf-8"?>
<calcChain xmlns="http://schemas.openxmlformats.org/spreadsheetml/2006/main">
  <c r="S53" i="1" l="1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52" i="2" s="1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52" i="3" s="1"/>
  <c r="S51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52" i="4" s="1"/>
  <c r="S51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52" i="5" s="1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52" i="6" s="1"/>
  <c r="S51" i="7"/>
  <c r="S50" i="7"/>
  <c r="S49" i="7"/>
  <c r="S48" i="7"/>
  <c r="S47" i="7"/>
  <c r="S46" i="7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2" i="7"/>
  <c r="S31" i="7"/>
  <c r="S30" i="7"/>
  <c r="S29" i="7"/>
  <c r="S28" i="7"/>
  <c r="S52" i="7" s="1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52" i="8" s="1"/>
  <c r="S51" i="9"/>
  <c r="S50" i="9"/>
  <c r="S49" i="9"/>
  <c r="S48" i="9"/>
  <c r="S47" i="9"/>
  <c r="S46" i="9"/>
  <c r="S45" i="9"/>
  <c r="S44" i="9"/>
  <c r="S43" i="9"/>
  <c r="S42" i="9"/>
  <c r="S41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52" i="9" s="1"/>
  <c r="S51" i="10"/>
  <c r="S50" i="10"/>
  <c r="S49" i="10"/>
  <c r="S48" i="10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S31" i="10"/>
  <c r="S30" i="10"/>
  <c r="S29" i="10"/>
  <c r="S28" i="10"/>
  <c r="S52" i="10" s="1"/>
  <c r="S51" i="11"/>
  <c r="S50" i="11"/>
  <c r="S49" i="11"/>
  <c r="S48" i="11"/>
  <c r="S47" i="11"/>
  <c r="S46" i="11"/>
  <c r="S45" i="11"/>
  <c r="S44" i="11"/>
  <c r="S43" i="11"/>
  <c r="S42" i="11"/>
  <c r="S41" i="11"/>
  <c r="S40" i="11"/>
  <c r="S39" i="11"/>
  <c r="S38" i="11"/>
  <c r="S37" i="11"/>
  <c r="S36" i="11"/>
  <c r="S35" i="11"/>
  <c r="S34" i="11"/>
  <c r="S33" i="11"/>
  <c r="S32" i="11"/>
  <c r="S31" i="11"/>
  <c r="S30" i="11"/>
  <c r="S29" i="11"/>
  <c r="S28" i="11"/>
  <c r="S52" i="11" s="1"/>
  <c r="S51" i="12"/>
  <c r="S50" i="12"/>
  <c r="S49" i="12"/>
  <c r="S48" i="12"/>
  <c r="S47" i="12"/>
  <c r="S46" i="12"/>
  <c r="S45" i="12"/>
  <c r="S44" i="12"/>
  <c r="S43" i="12"/>
  <c r="S42" i="12"/>
  <c r="S41" i="12"/>
  <c r="S40" i="12"/>
  <c r="S39" i="12"/>
  <c r="S38" i="12"/>
  <c r="S37" i="12"/>
  <c r="S36" i="12"/>
  <c r="S35" i="12"/>
  <c r="S34" i="12"/>
  <c r="S33" i="12"/>
  <c r="S32" i="12"/>
  <c r="S31" i="12"/>
  <c r="S30" i="12"/>
  <c r="S29" i="12"/>
  <c r="S28" i="12"/>
  <c r="S52" i="12" s="1"/>
  <c r="S51" i="13"/>
  <c r="S50" i="13"/>
  <c r="S49" i="13"/>
  <c r="S48" i="13"/>
  <c r="S47" i="13"/>
  <c r="S46" i="13"/>
  <c r="S45" i="13"/>
  <c r="S44" i="13"/>
  <c r="S43" i="13"/>
  <c r="S42" i="13"/>
  <c r="S41" i="13"/>
  <c r="S40" i="13"/>
  <c r="S39" i="13"/>
  <c r="S38" i="13"/>
  <c r="S37" i="13"/>
  <c r="S36" i="13"/>
  <c r="S35" i="13"/>
  <c r="S34" i="13"/>
  <c r="S33" i="13"/>
  <c r="S32" i="13"/>
  <c r="S31" i="13"/>
  <c r="S30" i="13"/>
  <c r="S29" i="13"/>
  <c r="S28" i="13"/>
  <c r="S52" i="13" s="1"/>
  <c r="S51" i="14"/>
  <c r="S50" i="14"/>
  <c r="S49" i="14"/>
  <c r="S48" i="14"/>
  <c r="S47" i="14"/>
  <c r="S46" i="14"/>
  <c r="S45" i="14"/>
  <c r="S44" i="14"/>
  <c r="S43" i="14"/>
  <c r="S42" i="14"/>
  <c r="S41" i="14"/>
  <c r="S40" i="14"/>
  <c r="S39" i="14"/>
  <c r="S38" i="14"/>
  <c r="S37" i="14"/>
  <c r="S36" i="14"/>
  <c r="S35" i="14"/>
  <c r="S34" i="14"/>
  <c r="S33" i="14"/>
  <c r="S32" i="14"/>
  <c r="S31" i="14"/>
  <c r="S30" i="14"/>
  <c r="S29" i="14"/>
  <c r="S28" i="14"/>
  <c r="S52" i="14" s="1"/>
  <c r="S51" i="15"/>
  <c r="S50" i="15"/>
  <c r="S49" i="15"/>
  <c r="S48" i="15"/>
  <c r="S47" i="15"/>
  <c r="S46" i="15"/>
  <c r="S45" i="15"/>
  <c r="S44" i="15"/>
  <c r="S43" i="15"/>
  <c r="S42" i="15"/>
  <c r="S41" i="15"/>
  <c r="S40" i="15"/>
  <c r="S39" i="15"/>
  <c r="S38" i="15"/>
  <c r="S37" i="15"/>
  <c r="S36" i="15"/>
  <c r="S35" i="15"/>
  <c r="S34" i="15"/>
  <c r="S33" i="15"/>
  <c r="S32" i="15"/>
  <c r="S31" i="15"/>
  <c r="S30" i="15"/>
  <c r="S29" i="15"/>
  <c r="S28" i="15"/>
  <c r="S52" i="15" s="1"/>
  <c r="S51" i="16"/>
  <c r="S50" i="16"/>
  <c r="S49" i="16"/>
  <c r="S48" i="16"/>
  <c r="S47" i="16"/>
  <c r="S46" i="16"/>
  <c r="S45" i="16"/>
  <c r="S44" i="16"/>
  <c r="S43" i="16"/>
  <c r="S42" i="16"/>
  <c r="S41" i="16"/>
  <c r="S40" i="16"/>
  <c r="S39" i="16"/>
  <c r="S38" i="16"/>
  <c r="S37" i="16"/>
  <c r="S36" i="16"/>
  <c r="S35" i="16"/>
  <c r="S34" i="16"/>
  <c r="S33" i="16"/>
  <c r="S32" i="16"/>
  <c r="S31" i="16"/>
  <c r="S30" i="16"/>
  <c r="S29" i="16"/>
  <c r="S28" i="16"/>
  <c r="S52" i="16" s="1"/>
  <c r="S51" i="17"/>
  <c r="S50" i="17"/>
  <c r="S49" i="17"/>
  <c r="S48" i="17"/>
  <c r="S47" i="17"/>
  <c r="S46" i="17"/>
  <c r="S45" i="17"/>
  <c r="S44" i="17"/>
  <c r="S43" i="17"/>
  <c r="S42" i="17"/>
  <c r="S41" i="17"/>
  <c r="S40" i="17"/>
  <c r="S39" i="17"/>
  <c r="S38" i="17"/>
  <c r="S37" i="17"/>
  <c r="S36" i="17"/>
  <c r="S35" i="17"/>
  <c r="S34" i="17"/>
  <c r="S33" i="17"/>
  <c r="S32" i="17"/>
  <c r="S31" i="17"/>
  <c r="S30" i="17"/>
  <c r="S29" i="17"/>
  <c r="S28" i="17"/>
  <c r="S52" i="17" s="1"/>
  <c r="S51" i="18"/>
  <c r="S50" i="18"/>
  <c r="S49" i="18"/>
  <c r="S48" i="18"/>
  <c r="S47" i="18"/>
  <c r="S46" i="18"/>
  <c r="S45" i="18"/>
  <c r="S44" i="18"/>
  <c r="S43" i="18"/>
  <c r="S42" i="18"/>
  <c r="S41" i="18"/>
  <c r="S40" i="18"/>
  <c r="S39" i="18"/>
  <c r="S38" i="18"/>
  <c r="S37" i="18"/>
  <c r="S36" i="18"/>
  <c r="S35" i="18"/>
  <c r="S34" i="18"/>
  <c r="S33" i="18"/>
  <c r="S32" i="18"/>
  <c r="S31" i="18"/>
  <c r="S30" i="18"/>
  <c r="S29" i="18"/>
  <c r="S28" i="18"/>
  <c r="S52" i="18" s="1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52" i="19" s="1"/>
  <c r="S51" i="20"/>
  <c r="S50" i="20"/>
  <c r="S49" i="20"/>
  <c r="S48" i="20"/>
  <c r="S47" i="20"/>
  <c r="S46" i="20"/>
  <c r="S45" i="20"/>
  <c r="S44" i="20"/>
  <c r="S43" i="20"/>
  <c r="S42" i="20"/>
  <c r="S41" i="20"/>
  <c r="S40" i="20"/>
  <c r="S39" i="20"/>
  <c r="S38" i="20"/>
  <c r="S37" i="20"/>
  <c r="S36" i="20"/>
  <c r="S35" i="20"/>
  <c r="S34" i="20"/>
  <c r="S33" i="20"/>
  <c r="S32" i="20"/>
  <c r="S31" i="20"/>
  <c r="S30" i="20"/>
  <c r="S29" i="20"/>
  <c r="S28" i="20"/>
  <c r="S52" i="20" s="1"/>
  <c r="S51" i="34"/>
  <c r="S50" i="34"/>
  <c r="S49" i="34"/>
  <c r="S48" i="34"/>
  <c r="S47" i="34"/>
  <c r="S46" i="34"/>
  <c r="S45" i="34"/>
  <c r="S44" i="34"/>
  <c r="S43" i="34"/>
  <c r="S42" i="34"/>
  <c r="S41" i="34"/>
  <c r="S40" i="34"/>
  <c r="S39" i="34"/>
  <c r="S38" i="34"/>
  <c r="S37" i="34"/>
  <c r="S36" i="34"/>
  <c r="S35" i="34"/>
  <c r="S34" i="34"/>
  <c r="S33" i="34"/>
  <c r="S32" i="34"/>
  <c r="S31" i="34"/>
  <c r="S30" i="34"/>
  <c r="S29" i="34"/>
  <c r="S28" i="34"/>
  <c r="S52" i="34" s="1"/>
  <c r="S51" i="35"/>
  <c r="S50" i="35"/>
  <c r="S49" i="35"/>
  <c r="S48" i="35"/>
  <c r="S47" i="35"/>
  <c r="S46" i="35"/>
  <c r="S45" i="35"/>
  <c r="S44" i="35"/>
  <c r="S43" i="35"/>
  <c r="S42" i="35"/>
  <c r="S41" i="35"/>
  <c r="S40" i="35"/>
  <c r="S39" i="35"/>
  <c r="S38" i="35"/>
  <c r="S37" i="35"/>
  <c r="S36" i="35"/>
  <c r="S35" i="35"/>
  <c r="S34" i="35"/>
  <c r="S33" i="35"/>
  <c r="S32" i="35"/>
  <c r="S31" i="35"/>
  <c r="S30" i="35"/>
  <c r="S29" i="35"/>
  <c r="S28" i="35"/>
  <c r="S52" i="35" s="1"/>
  <c r="S51" i="36"/>
  <c r="S50" i="36"/>
  <c r="S49" i="36"/>
  <c r="S48" i="36"/>
  <c r="S47" i="36"/>
  <c r="S46" i="36"/>
  <c r="S45" i="36"/>
  <c r="S44" i="36"/>
  <c r="S43" i="36"/>
  <c r="S42" i="36"/>
  <c r="S41" i="36"/>
  <c r="S40" i="36"/>
  <c r="S39" i="36"/>
  <c r="S38" i="36"/>
  <c r="S37" i="36"/>
  <c r="S36" i="36"/>
  <c r="S35" i="36"/>
  <c r="S34" i="36"/>
  <c r="S33" i="36"/>
  <c r="S32" i="36"/>
  <c r="S31" i="36"/>
  <c r="S30" i="36"/>
  <c r="S29" i="36"/>
  <c r="S28" i="36"/>
  <c r="S52" i="36" s="1"/>
  <c r="S51" i="37"/>
  <c r="S50" i="37"/>
  <c r="S49" i="37"/>
  <c r="S48" i="37"/>
  <c r="S47" i="37"/>
  <c r="S46" i="37"/>
  <c r="S45" i="37"/>
  <c r="S44" i="37"/>
  <c r="S43" i="37"/>
  <c r="S42" i="37"/>
  <c r="S41" i="37"/>
  <c r="S40" i="37"/>
  <c r="S39" i="37"/>
  <c r="S38" i="37"/>
  <c r="S37" i="37"/>
  <c r="S36" i="37"/>
  <c r="S35" i="37"/>
  <c r="S34" i="37"/>
  <c r="S33" i="37"/>
  <c r="S32" i="37"/>
  <c r="S31" i="37"/>
  <c r="S30" i="37"/>
  <c r="S29" i="37"/>
  <c r="S28" i="37"/>
  <c r="S52" i="37" s="1"/>
  <c r="S51" i="38"/>
  <c r="S50" i="38"/>
  <c r="S49" i="38"/>
  <c r="S48" i="38"/>
  <c r="S47" i="38"/>
  <c r="S46" i="38"/>
  <c r="S45" i="38"/>
  <c r="S44" i="38"/>
  <c r="S43" i="38"/>
  <c r="S42" i="38"/>
  <c r="S41" i="38"/>
  <c r="S40" i="38"/>
  <c r="S39" i="38"/>
  <c r="S38" i="38"/>
  <c r="S37" i="38"/>
  <c r="S36" i="38"/>
  <c r="S35" i="38"/>
  <c r="S34" i="38"/>
  <c r="S33" i="38"/>
  <c r="S32" i="38"/>
  <c r="S31" i="38"/>
  <c r="S30" i="38"/>
  <c r="S29" i="38"/>
  <c r="S28" i="38"/>
  <c r="S52" i="38" s="1"/>
  <c r="S51" i="39"/>
  <c r="S50" i="39"/>
  <c r="S49" i="39"/>
  <c r="S48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S28" i="39"/>
  <c r="S52" i="39" s="1"/>
  <c r="S51" i="40"/>
  <c r="S50" i="40"/>
  <c r="S49" i="40"/>
  <c r="S48" i="40"/>
  <c r="S47" i="40"/>
  <c r="S46" i="40"/>
  <c r="S45" i="40"/>
  <c r="S44" i="40"/>
  <c r="S43" i="40"/>
  <c r="S42" i="40"/>
  <c r="S41" i="40"/>
  <c r="S40" i="40"/>
  <c r="S39" i="40"/>
  <c r="S38" i="40"/>
  <c r="S37" i="40"/>
  <c r="S36" i="40"/>
  <c r="S35" i="40"/>
  <c r="S34" i="40"/>
  <c r="S33" i="40"/>
  <c r="S32" i="40"/>
  <c r="S31" i="40"/>
  <c r="S30" i="40"/>
  <c r="S29" i="40"/>
  <c r="S28" i="40"/>
  <c r="S52" i="40" s="1"/>
  <c r="S51" i="41"/>
  <c r="S50" i="41"/>
  <c r="S49" i="41"/>
  <c r="S48" i="41"/>
  <c r="S47" i="41"/>
  <c r="S46" i="41"/>
  <c r="S45" i="41"/>
  <c r="S44" i="41"/>
  <c r="S43" i="41"/>
  <c r="S42" i="41"/>
  <c r="S41" i="41"/>
  <c r="S40" i="41"/>
  <c r="S39" i="41"/>
  <c r="S38" i="41"/>
  <c r="S37" i="41"/>
  <c r="S36" i="41"/>
  <c r="S35" i="41"/>
  <c r="S34" i="41"/>
  <c r="S33" i="41"/>
  <c r="S32" i="41"/>
  <c r="S31" i="41"/>
  <c r="S30" i="41"/>
  <c r="S29" i="41"/>
  <c r="S28" i="41"/>
  <c r="S52" i="41" s="1"/>
  <c r="S51" i="42"/>
  <c r="S50" i="42"/>
  <c r="S49" i="42"/>
  <c r="S48" i="42"/>
  <c r="S47" i="42"/>
  <c r="S46" i="42"/>
  <c r="S45" i="42"/>
  <c r="S44" i="42"/>
  <c r="S43" i="42"/>
  <c r="S42" i="42"/>
  <c r="S41" i="42"/>
  <c r="S40" i="42"/>
  <c r="S39" i="42"/>
  <c r="S38" i="42"/>
  <c r="S37" i="42"/>
  <c r="S36" i="42"/>
  <c r="S35" i="42"/>
  <c r="S34" i="42"/>
  <c r="S33" i="42"/>
  <c r="S32" i="42"/>
  <c r="S31" i="42"/>
  <c r="S30" i="42"/>
  <c r="S29" i="42"/>
  <c r="S28" i="42"/>
  <c r="S52" i="42" s="1"/>
  <c r="S51" i="43"/>
  <c r="S50" i="43"/>
  <c r="S49" i="43"/>
  <c r="S48" i="43"/>
  <c r="S47" i="43"/>
  <c r="S46" i="43"/>
  <c r="S45" i="43"/>
  <c r="S44" i="43"/>
  <c r="S43" i="43"/>
  <c r="S42" i="43"/>
  <c r="S41" i="43"/>
  <c r="S40" i="43"/>
  <c r="S39" i="43"/>
  <c r="S38" i="43"/>
  <c r="S37" i="43"/>
  <c r="S36" i="43"/>
  <c r="S35" i="43"/>
  <c r="S34" i="43"/>
  <c r="S33" i="43"/>
  <c r="S32" i="43"/>
  <c r="S31" i="43"/>
  <c r="S30" i="43"/>
  <c r="S29" i="43"/>
  <c r="S28" i="43"/>
  <c r="S52" i="43" s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52" i="1" s="1"/>
  <c r="N60" i="43"/>
  <c r="I60" i="43"/>
  <c r="D60" i="43"/>
  <c r="B64" i="43" s="1"/>
  <c r="O59" i="43"/>
  <c r="J59" i="43"/>
  <c r="E59" i="43"/>
  <c r="O58" i="43"/>
  <c r="J58" i="43"/>
  <c r="E58" i="43"/>
  <c r="O57" i="43"/>
  <c r="J57" i="43"/>
  <c r="E57" i="43"/>
  <c r="O56" i="43"/>
  <c r="J56" i="43"/>
  <c r="E56" i="43"/>
  <c r="O55" i="43"/>
  <c r="J55" i="43"/>
  <c r="E55" i="43"/>
  <c r="O54" i="43"/>
  <c r="J54" i="43"/>
  <c r="E54" i="43"/>
  <c r="O53" i="43"/>
  <c r="J53" i="43"/>
  <c r="E53" i="43"/>
  <c r="O52" i="43"/>
  <c r="J52" i="43"/>
  <c r="E52" i="43"/>
  <c r="O51" i="43"/>
  <c r="J51" i="43"/>
  <c r="E51" i="43"/>
  <c r="O50" i="43"/>
  <c r="J50" i="43"/>
  <c r="E50" i="43"/>
  <c r="O49" i="43"/>
  <c r="J49" i="43"/>
  <c r="E49" i="43"/>
  <c r="O48" i="43"/>
  <c r="J48" i="43"/>
  <c r="E48" i="43"/>
  <c r="O47" i="43"/>
  <c r="J47" i="43"/>
  <c r="E47" i="43"/>
  <c r="O46" i="43"/>
  <c r="J46" i="43"/>
  <c r="E46" i="43"/>
  <c r="O45" i="43"/>
  <c r="J45" i="43"/>
  <c r="E45" i="43"/>
  <c r="O44" i="43"/>
  <c r="J44" i="43"/>
  <c r="E44" i="43"/>
  <c r="O43" i="43"/>
  <c r="J43" i="43"/>
  <c r="E43" i="43"/>
  <c r="O42" i="43"/>
  <c r="J42" i="43"/>
  <c r="E42" i="43"/>
  <c r="O41" i="43"/>
  <c r="J41" i="43"/>
  <c r="E41" i="43"/>
  <c r="O40" i="43"/>
  <c r="J40" i="43"/>
  <c r="E40" i="43"/>
  <c r="O39" i="43"/>
  <c r="J39" i="43"/>
  <c r="E39" i="43"/>
  <c r="O38" i="43"/>
  <c r="J38" i="43"/>
  <c r="E38" i="43"/>
  <c r="O37" i="43"/>
  <c r="J37" i="43"/>
  <c r="E37" i="43"/>
  <c r="O36" i="43"/>
  <c r="J36" i="43"/>
  <c r="E36" i="43"/>
  <c r="O35" i="43"/>
  <c r="J35" i="43"/>
  <c r="E35" i="43"/>
  <c r="O34" i="43"/>
  <c r="J34" i="43"/>
  <c r="E34" i="43"/>
  <c r="O33" i="43"/>
  <c r="J33" i="43"/>
  <c r="E33" i="43"/>
  <c r="O32" i="43"/>
  <c r="J32" i="43"/>
  <c r="E32" i="43"/>
  <c r="O31" i="43"/>
  <c r="J31" i="43"/>
  <c r="E31" i="43"/>
  <c r="O30" i="43"/>
  <c r="J30" i="43"/>
  <c r="E30" i="43"/>
  <c r="O29" i="43"/>
  <c r="J29" i="43"/>
  <c r="E29" i="43"/>
  <c r="O28" i="43"/>
  <c r="O60" i="43" s="1"/>
  <c r="J28" i="43"/>
  <c r="J60" i="43" s="1"/>
  <c r="E28" i="43"/>
  <c r="E60" i="43" s="1"/>
  <c r="C64" i="43" s="1"/>
  <c r="N60" i="42"/>
  <c r="I60" i="42"/>
  <c r="D60" i="42"/>
  <c r="B64" i="42" s="1"/>
  <c r="O59" i="42"/>
  <c r="J59" i="42"/>
  <c r="E59" i="42"/>
  <c r="O58" i="42"/>
  <c r="J58" i="42"/>
  <c r="E58" i="42"/>
  <c r="O57" i="42"/>
  <c r="J57" i="42"/>
  <c r="E57" i="42"/>
  <c r="O56" i="42"/>
  <c r="J56" i="42"/>
  <c r="E56" i="42"/>
  <c r="O55" i="42"/>
  <c r="J55" i="42"/>
  <c r="E55" i="42"/>
  <c r="O54" i="42"/>
  <c r="J54" i="42"/>
  <c r="E54" i="42"/>
  <c r="O53" i="42"/>
  <c r="J53" i="42"/>
  <c r="E53" i="42"/>
  <c r="O52" i="42"/>
  <c r="J52" i="42"/>
  <c r="E52" i="42"/>
  <c r="O51" i="42"/>
  <c r="J51" i="42"/>
  <c r="E51" i="42"/>
  <c r="O50" i="42"/>
  <c r="J50" i="42"/>
  <c r="E50" i="42"/>
  <c r="O49" i="42"/>
  <c r="J49" i="42"/>
  <c r="E49" i="42"/>
  <c r="O48" i="42"/>
  <c r="J48" i="42"/>
  <c r="E48" i="42"/>
  <c r="O47" i="42"/>
  <c r="J47" i="42"/>
  <c r="E47" i="42"/>
  <c r="O46" i="42"/>
  <c r="J46" i="42"/>
  <c r="E46" i="42"/>
  <c r="O45" i="42"/>
  <c r="J45" i="42"/>
  <c r="E45" i="42"/>
  <c r="O44" i="42"/>
  <c r="J44" i="42"/>
  <c r="E44" i="42"/>
  <c r="O43" i="42"/>
  <c r="J43" i="42"/>
  <c r="E43" i="42"/>
  <c r="O42" i="42"/>
  <c r="J42" i="42"/>
  <c r="E42" i="42"/>
  <c r="O41" i="42"/>
  <c r="J41" i="42"/>
  <c r="E41" i="42"/>
  <c r="O40" i="42"/>
  <c r="J40" i="42"/>
  <c r="E40" i="42"/>
  <c r="O39" i="42"/>
  <c r="J39" i="42"/>
  <c r="E39" i="42"/>
  <c r="O38" i="42"/>
  <c r="J38" i="42"/>
  <c r="E38" i="42"/>
  <c r="O37" i="42"/>
  <c r="J37" i="42"/>
  <c r="E37" i="42"/>
  <c r="O36" i="42"/>
  <c r="J36" i="42"/>
  <c r="E36" i="42"/>
  <c r="O35" i="42"/>
  <c r="J35" i="42"/>
  <c r="E35" i="42"/>
  <c r="O34" i="42"/>
  <c r="J34" i="42"/>
  <c r="E34" i="42"/>
  <c r="O33" i="42"/>
  <c r="J33" i="42"/>
  <c r="E33" i="42"/>
  <c r="O32" i="42"/>
  <c r="J32" i="42"/>
  <c r="E32" i="42"/>
  <c r="O31" i="42"/>
  <c r="J31" i="42"/>
  <c r="E31" i="42"/>
  <c r="O30" i="42"/>
  <c r="J30" i="42"/>
  <c r="E30" i="42"/>
  <c r="O29" i="42"/>
  <c r="J29" i="42"/>
  <c r="E29" i="42"/>
  <c r="O28" i="42"/>
  <c r="O60" i="42" s="1"/>
  <c r="J28" i="42"/>
  <c r="J60" i="42" s="1"/>
  <c r="E28" i="42"/>
  <c r="E60" i="42" s="1"/>
  <c r="C64" i="42" s="1"/>
  <c r="N60" i="41"/>
  <c r="I60" i="41"/>
  <c r="D60" i="41"/>
  <c r="B64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J29" i="41"/>
  <c r="E29" i="41"/>
  <c r="O28" i="41"/>
  <c r="O60" i="41" s="1"/>
  <c r="J28" i="41"/>
  <c r="J60" i="41" s="1"/>
  <c r="E28" i="41"/>
  <c r="E60" i="41" s="1"/>
  <c r="N60" i="40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J29" i="40"/>
  <c r="E29" i="40"/>
  <c r="O28" i="40"/>
  <c r="O60" i="40" s="1"/>
  <c r="J28" i="40"/>
  <c r="J60" i="40" s="1"/>
  <c r="E28" i="40"/>
  <c r="E60" i="40" s="1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J29" i="39"/>
  <c r="E29" i="39"/>
  <c r="O28" i="39"/>
  <c r="O60" i="39" s="1"/>
  <c r="J28" i="39"/>
  <c r="J60" i="39" s="1"/>
  <c r="E28" i="39"/>
  <c r="E60" i="39" s="1"/>
  <c r="C64" i="39" s="1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J29" i="38"/>
  <c r="E29" i="38"/>
  <c r="O28" i="38"/>
  <c r="O60" i="38" s="1"/>
  <c r="J28" i="38"/>
  <c r="J60" i="38" s="1"/>
  <c r="E28" i="38"/>
  <c r="E60" i="38" s="1"/>
  <c r="C64" i="38" s="1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J29" i="37"/>
  <c r="E29" i="37"/>
  <c r="O28" i="37"/>
  <c r="O60" i="37" s="1"/>
  <c r="J28" i="37"/>
  <c r="J60" i="37" s="1"/>
  <c r="E28" i="37"/>
  <c r="E60" i="37" s="1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J29" i="36"/>
  <c r="E29" i="36"/>
  <c r="O28" i="36"/>
  <c r="O60" i="36" s="1"/>
  <c r="J28" i="36"/>
  <c r="J60" i="36" s="1"/>
  <c r="E28" i="36"/>
  <c r="E60" i="36" s="1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J29" i="35"/>
  <c r="E29" i="35"/>
  <c r="O28" i="35"/>
  <c r="O60" i="35" s="1"/>
  <c r="J28" i="35"/>
  <c r="J60" i="35" s="1"/>
  <c r="E28" i="35"/>
  <c r="E60" i="35" s="1"/>
  <c r="C64" i="35" s="1"/>
  <c r="N60" i="34"/>
  <c r="I60" i="34"/>
  <c r="D60" i="34"/>
  <c r="B64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J29" i="34"/>
  <c r="E29" i="34"/>
  <c r="O28" i="34"/>
  <c r="O60" i="34" s="1"/>
  <c r="J28" i="34"/>
  <c r="J60" i="34" s="1"/>
  <c r="E28" i="34"/>
  <c r="E60" i="34" s="1"/>
  <c r="C64" i="34" s="1"/>
  <c r="C64" i="36" l="1"/>
  <c r="C64" i="40"/>
  <c r="C64" i="37"/>
  <c r="C64" i="41"/>
  <c r="B36" i="32"/>
  <c r="B35" i="32"/>
  <c r="B34" i="32"/>
  <c r="B33" i="32"/>
  <c r="B32" i="32"/>
  <c r="B31" i="32"/>
  <c r="B30" i="32"/>
  <c r="B29" i="32"/>
  <c r="B28" i="32"/>
  <c r="B27" i="32"/>
  <c r="B26" i="32"/>
  <c r="B25" i="32"/>
  <c r="B24" i="32"/>
  <c r="B23" i="32"/>
  <c r="B22" i="32"/>
  <c r="B21" i="32"/>
  <c r="B20" i="32"/>
  <c r="B19" i="32"/>
  <c r="B18" i="32"/>
  <c r="B17" i="32"/>
  <c r="B16" i="32"/>
  <c r="B15" i="32"/>
  <c r="B14" i="32"/>
  <c r="B13" i="32"/>
  <c r="B12" i="32"/>
  <c r="B11" i="32"/>
  <c r="B10" i="32"/>
  <c r="B9" i="32"/>
  <c r="B8" i="32"/>
  <c r="B7" i="32"/>
  <c r="B6" i="32"/>
  <c r="C36" i="32"/>
  <c r="C35" i="32"/>
  <c r="D35" i="32"/>
  <c r="C34" i="32"/>
  <c r="C33" i="32"/>
  <c r="C32" i="32"/>
  <c r="C31" i="32"/>
  <c r="D31" i="32"/>
  <c r="C30" i="32"/>
  <c r="C29" i="32"/>
  <c r="C28" i="32"/>
  <c r="C27" i="32"/>
  <c r="D27" i="32"/>
  <c r="C26" i="32"/>
  <c r="N60" i="20"/>
  <c r="I60" i="20"/>
  <c r="B64" i="20" s="1"/>
  <c r="C25" i="32" s="1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O60" i="20" s="1"/>
  <c r="J28" i="20"/>
  <c r="J60" i="20" s="1"/>
  <c r="E28" i="20"/>
  <c r="E60" i="20" s="1"/>
  <c r="N60" i="19"/>
  <c r="I60" i="19"/>
  <c r="B64" i="19" s="1"/>
  <c r="C24" i="32" s="1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O60" i="19" s="1"/>
  <c r="J28" i="19"/>
  <c r="J60" i="19" s="1"/>
  <c r="E28" i="19"/>
  <c r="E60" i="19" s="1"/>
  <c r="N60" i="18"/>
  <c r="I60" i="18"/>
  <c r="B64" i="18" s="1"/>
  <c r="C23" i="32" s="1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O60" i="18" s="1"/>
  <c r="J28" i="18"/>
  <c r="J60" i="18" s="1"/>
  <c r="E28" i="18"/>
  <c r="E60" i="18" s="1"/>
  <c r="C64" i="18" s="1"/>
  <c r="D23" i="32" s="1"/>
  <c r="N60" i="17"/>
  <c r="I60" i="17"/>
  <c r="B64" i="17" s="1"/>
  <c r="C22" i="32" s="1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O60" i="17" s="1"/>
  <c r="J28" i="17"/>
  <c r="J60" i="17" s="1"/>
  <c r="E28" i="17"/>
  <c r="E60" i="17" s="1"/>
  <c r="N60" i="16"/>
  <c r="I60" i="16"/>
  <c r="B64" i="16" s="1"/>
  <c r="C21" i="32" s="1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O60" i="16" s="1"/>
  <c r="J28" i="16"/>
  <c r="J60" i="16" s="1"/>
  <c r="E28" i="16"/>
  <c r="E60" i="16" s="1"/>
  <c r="N60" i="15"/>
  <c r="I60" i="15"/>
  <c r="B64" i="15" s="1"/>
  <c r="C20" i="32" s="1"/>
  <c r="D60" i="15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O60" i="15" s="1"/>
  <c r="J28" i="15"/>
  <c r="J60" i="15" s="1"/>
  <c r="E28" i="15"/>
  <c r="E60" i="15" s="1"/>
  <c r="N60" i="14"/>
  <c r="I60" i="14"/>
  <c r="B64" i="14" s="1"/>
  <c r="C19" i="32" s="1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O60" i="14" s="1"/>
  <c r="J28" i="14"/>
  <c r="J60" i="14" s="1"/>
  <c r="E28" i="14"/>
  <c r="E60" i="14" s="1"/>
  <c r="C64" i="14" s="1"/>
  <c r="D19" i="32" s="1"/>
  <c r="N60" i="13"/>
  <c r="I60" i="13"/>
  <c r="B64" i="13" s="1"/>
  <c r="C18" i="32" s="1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O60" i="13" s="1"/>
  <c r="J28" i="13"/>
  <c r="J60" i="13" s="1"/>
  <c r="E28" i="13"/>
  <c r="E60" i="13" s="1"/>
  <c r="N60" i="12"/>
  <c r="I60" i="12"/>
  <c r="B64" i="12" s="1"/>
  <c r="C17" i="32" s="1"/>
  <c r="D60" i="12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O60" i="12" s="1"/>
  <c r="J28" i="12"/>
  <c r="J60" i="12" s="1"/>
  <c r="E28" i="12"/>
  <c r="E60" i="12" s="1"/>
  <c r="N60" i="11"/>
  <c r="I60" i="11"/>
  <c r="B64" i="11" s="1"/>
  <c r="C16" i="32" s="1"/>
  <c r="D60" i="1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O60" i="11" s="1"/>
  <c r="J28" i="11"/>
  <c r="J60" i="11" s="1"/>
  <c r="E28" i="11"/>
  <c r="E60" i="11" s="1"/>
  <c r="N60" i="10"/>
  <c r="I60" i="10"/>
  <c r="B64" i="10" s="1"/>
  <c r="C15" i="32" s="1"/>
  <c r="D60" i="10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O60" i="10" s="1"/>
  <c r="J28" i="10"/>
  <c r="J60" i="10" s="1"/>
  <c r="E28" i="10"/>
  <c r="E60" i="10" s="1"/>
  <c r="C64" i="10" s="1"/>
  <c r="D15" i="32" s="1"/>
  <c r="N60" i="9"/>
  <c r="I60" i="9"/>
  <c r="B64" i="9" s="1"/>
  <c r="C14" i="32" s="1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O60" i="9" s="1"/>
  <c r="J28" i="9"/>
  <c r="J60" i="9" s="1"/>
  <c r="E28" i="9"/>
  <c r="E60" i="9" s="1"/>
  <c r="N60" i="8"/>
  <c r="I60" i="8"/>
  <c r="B64" i="8" s="1"/>
  <c r="C13" i="32" s="1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O60" i="8" s="1"/>
  <c r="J28" i="8"/>
  <c r="J60" i="8" s="1"/>
  <c r="E28" i="8"/>
  <c r="E60" i="8" s="1"/>
  <c r="C64" i="8" s="1"/>
  <c r="D13" i="32" s="1"/>
  <c r="N60" i="7"/>
  <c r="I60" i="7"/>
  <c r="B64" i="7" s="1"/>
  <c r="C12" i="32" s="1"/>
  <c r="D60" i="7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O60" i="7" s="1"/>
  <c r="J28" i="7"/>
  <c r="J60" i="7" s="1"/>
  <c r="E28" i="7"/>
  <c r="E60" i="7" s="1"/>
  <c r="N60" i="6"/>
  <c r="I60" i="6"/>
  <c r="B64" i="6" s="1"/>
  <c r="C11" i="32" s="1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O60" i="6" s="1"/>
  <c r="J28" i="6"/>
  <c r="J60" i="6" s="1"/>
  <c r="E28" i="6"/>
  <c r="E60" i="6" s="1"/>
  <c r="C64" i="6" s="1"/>
  <c r="D11" i="32" s="1"/>
  <c r="N60" i="5"/>
  <c r="I60" i="5"/>
  <c r="B64" i="5" s="1"/>
  <c r="C10" i="32" s="1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O60" i="5" s="1"/>
  <c r="J28" i="5"/>
  <c r="J60" i="5" s="1"/>
  <c r="E28" i="5"/>
  <c r="E60" i="5" s="1"/>
  <c r="N60" i="4"/>
  <c r="I60" i="4"/>
  <c r="B64" i="4" s="1"/>
  <c r="C9" i="32" s="1"/>
  <c r="D60" i="4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O60" i="4" s="1"/>
  <c r="J28" i="4"/>
  <c r="J60" i="4" s="1"/>
  <c r="E28" i="4"/>
  <c r="E60" i="4" s="1"/>
  <c r="C64" i="4" s="1"/>
  <c r="D9" i="32" s="1"/>
  <c r="N60" i="3"/>
  <c r="I60" i="3"/>
  <c r="B64" i="3" s="1"/>
  <c r="C8" i="32" s="1"/>
  <c r="D60" i="3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O60" i="3" s="1"/>
  <c r="J28" i="3"/>
  <c r="J60" i="3" s="1"/>
  <c r="E28" i="3"/>
  <c r="E60" i="3" s="1"/>
  <c r="N60" i="2"/>
  <c r="I60" i="2"/>
  <c r="B64" i="2" s="1"/>
  <c r="C7" i="32" s="1"/>
  <c r="D60" i="2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O60" i="2" s="1"/>
  <c r="J28" i="2"/>
  <c r="J60" i="2" s="1"/>
  <c r="E28" i="2"/>
  <c r="E60" i="2" s="1"/>
  <c r="C64" i="2" s="1"/>
  <c r="D7" i="32" s="1"/>
  <c r="N60" i="1"/>
  <c r="I60" i="1"/>
  <c r="B64" i="1" s="1"/>
  <c r="C6" i="32" s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O28" i="1"/>
  <c r="O60" i="1" s="1"/>
  <c r="J28" i="1"/>
  <c r="J60" i="1" s="1"/>
  <c r="E28" i="1"/>
  <c r="E60" i="1" s="1"/>
  <c r="C64" i="1" l="1"/>
  <c r="D6" i="32" s="1"/>
  <c r="C64" i="5"/>
  <c r="D10" i="32" s="1"/>
  <c r="C64" i="9"/>
  <c r="D14" i="32" s="1"/>
  <c r="C64" i="13"/>
  <c r="D18" i="32" s="1"/>
  <c r="C64" i="17"/>
  <c r="D22" i="32" s="1"/>
  <c r="D26" i="32"/>
  <c r="D30" i="32"/>
  <c r="D34" i="32"/>
  <c r="C64" i="12"/>
  <c r="D17" i="32" s="1"/>
  <c r="C64" i="16"/>
  <c r="D21" i="32" s="1"/>
  <c r="C64" i="20"/>
  <c r="D25" i="32" s="1"/>
  <c r="D29" i="32"/>
  <c r="D33" i="32"/>
  <c r="C64" i="3"/>
  <c r="D8" i="32" s="1"/>
  <c r="C64" i="7"/>
  <c r="D12" i="32" s="1"/>
  <c r="C64" i="11"/>
  <c r="D16" i="32" s="1"/>
  <c r="C64" i="15"/>
  <c r="D20" i="32" s="1"/>
  <c r="C64" i="19"/>
  <c r="D24" i="32" s="1"/>
  <c r="D28" i="32"/>
  <c r="D32" i="32"/>
  <c r="D36" i="32"/>
</calcChain>
</file>

<file path=xl/sharedStrings.xml><?xml version="1.0" encoding="utf-8"?>
<sst xmlns="http://schemas.openxmlformats.org/spreadsheetml/2006/main" count="1544" uniqueCount="165">
  <si>
    <t>APPENDIX - 1 (a)</t>
  </si>
  <si>
    <t>Format for the  Day-ahead Wheeling Schedule for each 15-minute time block of the day : 01-09-2020</t>
  </si>
  <si>
    <t>To</t>
  </si>
  <si>
    <t>TSTRANSCO State Load Dispatch Centre</t>
  </si>
  <si>
    <t>VIDYUT SOUDHA</t>
  </si>
  <si>
    <t>HYDERABAD - 500 082</t>
  </si>
  <si>
    <t>Fax No:040-23393616 / 66665136</t>
  </si>
  <si>
    <t>Date: 31-08-2020</t>
  </si>
  <si>
    <t xml:space="preserve"> </t>
  </si>
  <si>
    <t>Declared capacity for the day 01.09.2020</t>
  </si>
  <si>
    <t>Name of the Generator :  M/s The India Cements Limited</t>
  </si>
  <si>
    <t>Time block</t>
  </si>
  <si>
    <t>Available Capacity</t>
  </si>
  <si>
    <t>Address of the Generating Station:.</t>
  </si>
  <si>
    <t>M/s The India Cements Limited,Vishnupuram, Wadapally, Nalgonda Dist</t>
  </si>
  <si>
    <t>15 minutes</t>
  </si>
  <si>
    <t>16000 KW</t>
  </si>
  <si>
    <t xml:space="preserve">  </t>
  </si>
  <si>
    <t xml:space="preserve">DISCOM  :  TSCPDCL, HYDERABAD,   Entry point Voltage: 132KV,   </t>
  </si>
  <si>
    <t>NAME OF THE CONSUMER : 1. THE INDIA CEMENTS LIMITED, MALKAPUR., (CONSUMER NO: ICL RRS 708) TANDUR MANDAL, R.R.DIST</t>
  </si>
  <si>
    <t xml:space="preserve">                  </t>
  </si>
  <si>
    <t>Load schedule as given bellow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</si>
  <si>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</si>
  <si>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</si>
  <si>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</si>
  <si>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</si>
  <si>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</si>
  <si>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</si>
  <si>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STOA-Intrastate for the month of September 2020, Approval No.TSSLDC/06/TPOA/2020-21 Dated 29.08.2020.</t>
  </si>
  <si>
    <t>Signature of the OA Generator</t>
  </si>
  <si>
    <t xml:space="preserve"> / Scheduled Consumer/ OA Consumer</t>
  </si>
  <si>
    <t xml:space="preserve"> 01-09-2020</t>
  </si>
  <si>
    <t>Format for the  Day-ahead Wheeling Schedule for each 15-minute time block of the day : 02-09-2020</t>
  </si>
  <si>
    <t>Date: 01-09-2020</t>
  </si>
  <si>
    <t>Declared capacity for the day 02.09.2020</t>
  </si>
  <si>
    <t xml:space="preserve"> 02-09-2020</t>
  </si>
  <si>
    <t>Format for the  Day-ahead Wheeling Schedule for each 15-minute time block of the day : 03-09-2020</t>
  </si>
  <si>
    <t>Date: 02-09-2020</t>
  </si>
  <si>
    <t>Declared capacity for the day 03.09.2020</t>
  </si>
  <si>
    <t xml:space="preserve"> 03-09-2020</t>
  </si>
  <si>
    <t>Format for the  Day-ahead Wheeling Schedule for each 15-minute time block of the day : 04-09-2020</t>
  </si>
  <si>
    <t>Date: 03-09-2020</t>
  </si>
  <si>
    <t>Declared capacity for the day 04.09.2020</t>
  </si>
  <si>
    <t xml:space="preserve"> 04-09-2020</t>
  </si>
  <si>
    <t>Format for the  Day-ahead Wheeling Schedule for each 15-minute time block of the day : 05-09-2020</t>
  </si>
  <si>
    <t>Date: 04-09-2020</t>
  </si>
  <si>
    <t>Declared capacity for the day 05.09.2020</t>
  </si>
  <si>
    <t xml:space="preserve"> 05-09-2020</t>
  </si>
  <si>
    <t>Format for the  Day-ahead Wheeling Schedule for each 15-minute time block of the day : 06-09-2020</t>
  </si>
  <si>
    <t>Date: 05-09-2020</t>
  </si>
  <si>
    <t>Declared capacity for the day 06.09.2020</t>
  </si>
  <si>
    <t xml:space="preserve"> 06-09-2020</t>
  </si>
  <si>
    <t>Format for the  Day-ahead Wheeling Schedule for each 15-minute time block of the day : 07-09-2020</t>
  </si>
  <si>
    <t>Date: 06-09-2020</t>
  </si>
  <si>
    <t>Declared capacity for the day 07.09.2020</t>
  </si>
  <si>
    <t xml:space="preserve"> 07-09-2020</t>
  </si>
  <si>
    <t>Format for the  Day-ahead Wheeling Schedule for each 15-minute time block of the day : 08-09-2020</t>
  </si>
  <si>
    <t>Date: 07-09-2020</t>
  </si>
  <si>
    <t>Declared capacity for the day 08.09.2020</t>
  </si>
  <si>
    <t xml:space="preserve"> 08-09-2020</t>
  </si>
  <si>
    <t>Format for the  Day-ahead Wheeling Schedule for each 15-minute time block of the day : 09-09-2020</t>
  </si>
  <si>
    <t>Date: 08-09-2020</t>
  </si>
  <si>
    <t>Declared capacity for the day 09.09.2020</t>
  </si>
  <si>
    <t xml:space="preserve"> 09-09-2020</t>
  </si>
  <si>
    <t>Format for the  Day-ahead Wheeling Schedule for each 15-minute time block of the day : 10-09-2020</t>
  </si>
  <si>
    <t>Date: 09-09-2020</t>
  </si>
  <si>
    <t>Declared capacity for the day 10.09.2020</t>
  </si>
  <si>
    <t xml:space="preserve"> 10-09-2020</t>
  </si>
  <si>
    <t>Format for the  Day-ahead Wheeling Schedule for each 15-minute time block of the day : 11-09-2020</t>
  </si>
  <si>
    <t>Date: 10-09-2020</t>
  </si>
  <si>
    <t>Declared capacity for the day 11.09.2020</t>
  </si>
  <si>
    <t xml:space="preserve"> 11-09-2020</t>
  </si>
  <si>
    <t>Format for the  Day-ahead Wheeling Schedule for each 15-minute time block of the day : 12-09-2020</t>
  </si>
  <si>
    <t>Date: 11-09-2020</t>
  </si>
  <si>
    <t>Declared capacity for the day 12.09.2020</t>
  </si>
  <si>
    <t xml:space="preserve"> 12-09-2020</t>
  </si>
  <si>
    <t>Format for the  Day-ahead Wheeling Schedule for each 15-minute time block of the day : 13-09-2020</t>
  </si>
  <si>
    <t>Date: 12-09-2020</t>
  </si>
  <si>
    <t>Declared capacity for the day 13.09.2020</t>
  </si>
  <si>
    <t xml:space="preserve"> 13-09-2020</t>
  </si>
  <si>
    <t>Format for the  Day-ahead Wheeling Schedule for each 15-minute time block of the day : 14-09-2020</t>
  </si>
  <si>
    <t>Date: 13-09-2020</t>
  </si>
  <si>
    <t>Declared capacity for the day 14.09.2020</t>
  </si>
  <si>
    <t xml:space="preserve"> 14-09-2020</t>
  </si>
  <si>
    <t>Format for the  Day-ahead Wheeling Schedule for each 15-minute time block of the day : 15-09-2020</t>
  </si>
  <si>
    <t>Date: 14-09-2020</t>
  </si>
  <si>
    <t>Declared capacity for the day 15.09.2020</t>
  </si>
  <si>
    <t xml:space="preserve"> 15-09-2020</t>
  </si>
  <si>
    <t>Format for the  Day-ahead Wheeling Schedule for each 15-minute time block of the day : 16-09-2020</t>
  </si>
  <si>
    <t>Date: 15-09-2020</t>
  </si>
  <si>
    <t>Declared capacity for the day 16.09.2020</t>
  </si>
  <si>
    <t xml:space="preserve"> 16-09-2020</t>
  </si>
  <si>
    <t>Format for the  Day-ahead Wheeling Schedule for each 15-minute time block of the day : 17-09-2020</t>
  </si>
  <si>
    <t>Date: 16-09-2020</t>
  </si>
  <si>
    <t>Declared capacity for the day 17.09.2020</t>
  </si>
  <si>
    <t xml:space="preserve"> 17-09-2020</t>
  </si>
  <si>
    <t>Format for the  Day-ahead Wheeling Schedule for each 15-minute time block of the day : 18-09-2020</t>
  </si>
  <si>
    <t>Date: 17-09-2020</t>
  </si>
  <si>
    <t>Declared capacity for the day 18.09.2020</t>
  </si>
  <si>
    <t xml:space="preserve"> 18-09-2020</t>
  </si>
  <si>
    <t>Format for the  Day-ahead Wheeling Schedule for each 15-minute time block of the day : 19-09-2020</t>
  </si>
  <si>
    <t>Date: 18-09-2020</t>
  </si>
  <si>
    <t>Declared capacity for the day 19.09.2020</t>
  </si>
  <si>
    <t xml:space="preserve"> 19-09-2020</t>
  </si>
  <si>
    <t>Format for the  Day-ahead Wheeling Schedule for each 15-minute time block of the day : 20-09-2020</t>
  </si>
  <si>
    <t>Date: 19-09-2020</t>
  </si>
  <si>
    <t>Declared capacity for the day 20.09.2020</t>
  </si>
  <si>
    <t xml:space="preserve"> 20-09-2020</t>
  </si>
  <si>
    <t>Annexure</t>
  </si>
  <si>
    <t>Schedules of  M/s The India Cements Limited</t>
  </si>
  <si>
    <t>Date</t>
  </si>
  <si>
    <t>Energy at Entry point</t>
  </si>
  <si>
    <t>Energy at Exit point</t>
  </si>
  <si>
    <t>Spire.XLS for .NET</t>
  </si>
  <si>
    <t>e-iceblue Inc. 2002-2020 All rights reserved</t>
  </si>
  <si>
    <t>Home page</t>
  </si>
  <si>
    <t>https://www.e-iceblue.com</t>
  </si>
  <si>
    <t>Contact US</t>
  </si>
  <si>
    <t>mailto:support@e-iceblue.com</t>
  </si>
  <si>
    <t>Buy Now!</t>
  </si>
  <si>
    <t>https://www.e-iceblue.com/Buy/Spire.XLS.html</t>
  </si>
  <si>
    <t>Format for the  Day-ahead Wheeling Schedule for each 15-minute time block of the day : 21-09-2020</t>
  </si>
  <si>
    <t>Date: 20-09-2020</t>
  </si>
  <si>
    <t>Declared capacity for the day 21.09.2020</t>
  </si>
  <si>
    <t xml:space="preserve"> 21-09-2020</t>
  </si>
  <si>
    <t>Format for the  Day-ahead Wheeling Schedule for each 15-minute time block of the day : 22-09-2020</t>
  </si>
  <si>
    <t>Date: 21-09-2020</t>
  </si>
  <si>
    <t>Declared capacity for the day 22.09.2020</t>
  </si>
  <si>
    <t xml:space="preserve"> 22-09-2020</t>
  </si>
  <si>
    <t>Format for the  Day-ahead Wheeling Schedule for each 15-minute time block of the day : 23-09-2020</t>
  </si>
  <si>
    <t>Date: 22-09-2020</t>
  </si>
  <si>
    <t>Declared capacity for the day 23.09.2020</t>
  </si>
  <si>
    <t xml:space="preserve"> 23-09-2020</t>
  </si>
  <si>
    <t>Format for the  Day-ahead Wheeling Schedule for each 15-minute time block of the day : 24-09-2020</t>
  </si>
  <si>
    <t>Date: 23-09-2020</t>
  </si>
  <si>
    <t>Declared capacity for the day 24.09.2020</t>
  </si>
  <si>
    <t xml:space="preserve"> 24-09-2020</t>
  </si>
  <si>
    <t>Format for the  Day-ahead Wheeling Schedule for each 15-minute time block of the day : 25-09-2020</t>
  </si>
  <si>
    <t>Date: 24-09-2020</t>
  </si>
  <si>
    <t>Declared capacity for the day 25.09.2020</t>
  </si>
  <si>
    <t xml:space="preserve"> 25-09-2020</t>
  </si>
  <si>
    <t>Format for the  Day-ahead Wheeling Schedule for each 15-minute time block of the day : 26-09-2020</t>
  </si>
  <si>
    <t>Date: 25-09-2020</t>
  </si>
  <si>
    <t>Declared capacity for the day 26.09.2020</t>
  </si>
  <si>
    <t xml:space="preserve"> 26-09-2020</t>
  </si>
  <si>
    <t>Format for the  Day-ahead Wheeling Schedule for each 15-minute time block of the day : 27-09-2020</t>
  </si>
  <si>
    <t>Date: 26-09-2020</t>
  </si>
  <si>
    <t>Declared capacity for the day 27.09.2020</t>
  </si>
  <si>
    <t xml:space="preserve"> 27-09-2020</t>
  </si>
  <si>
    <t>Format for the  Day-ahead Wheeling Schedule for each 15-minute time block of the day : 28-09-2020</t>
  </si>
  <si>
    <t>Date: 27-09-2020</t>
  </si>
  <si>
    <t>Declared capacity for the day 28.09.2020</t>
  </si>
  <si>
    <t xml:space="preserve"> 28-09-2020</t>
  </si>
  <si>
    <t>Format for the  Day-ahead Wheeling Schedule for each 15-minute time block of the day : 29-09-2020</t>
  </si>
  <si>
    <t>Date: 28-09-2020</t>
  </si>
  <si>
    <t>Declared capacity for the day 29.09.2020</t>
  </si>
  <si>
    <t xml:space="preserve"> 29-09-2020</t>
  </si>
  <si>
    <t>Format for the  Day-ahead Wheeling Schedule for each 15-minute time block of the day : 30-09-2020</t>
  </si>
  <si>
    <t>Date: 29-09-2020</t>
  </si>
  <si>
    <t>Declared capacity for the day 30.09.2020</t>
  </si>
  <si>
    <t xml:space="preserve"> 30-09-2020</t>
  </si>
  <si>
    <t>Time</t>
  </si>
  <si>
    <t>Average</t>
  </si>
  <si>
    <t>Day Average</t>
  </si>
  <si>
    <t>Month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</si>
</sst>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);[Red]\(0.00\)"/>
  </numFmts>
  <fonts count="1924" x14ac:knownFonts="1">
    <font>
      <sz val="10"/>
      <name val="Tahoma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Times New Roman Greek"/>
      <charset val="161"/>
    </font>
    <font>
      <u/>
      <sz val="10"/>
      <name val="Arial"/>
      <family val="2"/>
    </font>
    <font>
      <b/>
      <sz val="10"/>
      <name val="Times New Roman Greek"/>
      <charset val="161"/>
    </font>
    <font>
      <sz val="10"/>
      <name val="Arial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indexed="12"/>
      <name val="Tahoma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0"/>
      <name val="Tahoma"/>
      <family val="2"/>
    </font>
    <font>
      <sz val="10"/>
      <name val="Tahoma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Calibri"/>
    </font>
    <font>
      <b/>
      <sz val="10"/>
      <name val="Arial"/>
    </font>
    <font>
      <u/>
      <sz val="10"/>
      <name val="Arial"/>
    </font>
    <font>
      <sz val="10"/>
      <name val="Arial"/>
    </font>
    <font>
      <sz val="12"/>
      <color rgb="FF000000"/>
      <name val="Calibri"/>
    </font>
  </fonts>
  <fills count="21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97">
    <xf numFmtId="0" fontId="0" fillId="2" borderId="0"/>
    <xf numFmtId="0" fontId="102" fillId="2" borderId="0" applyAlignment="0"/>
    <xf numFmtId="0" fontId="411" fillId="2" borderId="0" xfId="0" applyFont="1" applyBorder="1" applyAlignment="1">
      <alignment horizontal="center"/>
    </xf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418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42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0" fontId="422" fillId="2" borderId="5" xfId="0" applyFont="1" applyBorder="1"/>
    <xf numFmtId="1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24" fillId="2" borderId="5" xfId="0" applyFont="1" applyBorder="1"/>
    <xf numFmtId="2" fontId="3" fillId="2" borderId="8" xfId="0" applyNumberFormat="1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426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4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30" fillId="2" borderId="5" xfId="0" applyFont="1" applyBorder="1"/>
    <xf numFmtId="1" fontId="4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434" fillId="2" borderId="5" xfId="0" applyFont="1" applyBorder="1"/>
    <xf numFmtId="1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438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41" fillId="2" borderId="5" xfId="0" applyFont="1" applyBorder="1"/>
    <xf numFmtId="0" fontId="3" fillId="2" borderId="8" xfId="0" applyFont="1" applyFill="1" applyBorder="1" applyAlignment="1">
      <alignment horizontal="center"/>
    </xf>
    <xf numFmtId="1" fontId="4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42" fillId="2" borderId="5" xfId="0" applyFont="1" applyBorder="1"/>
    <xf numFmtId="0" fontId="3" fillId="3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4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44" fillId="2" borderId="5" xfId="0" applyFont="1" applyBorder="1"/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48" fillId="2" borderId="0" xfId="0" applyFont="1" applyBorder="1" applyAlignment="1">
      <alignment horizontal="center"/>
    </xf>
    <xf numFmtId="1" fontId="448" fillId="2" borderId="0" xfId="0" applyNumberFormat="1" applyFont="1" applyBorder="1"/>
    <xf numFmtId="0" fontId="449" fillId="2" borderId="0" xfId="0" applyFont="1" applyBorder="1"/>
    <xf numFmtId="0" fontId="449" fillId="2" borderId="5" xfId="0" applyFont="1" applyBorder="1"/>
    <xf numFmtId="0" fontId="450" fillId="2" borderId="0" xfId="0" applyFont="1" applyBorder="1"/>
    <xf numFmtId="0" fontId="450" fillId="2" borderId="5" xfId="0" applyFont="1" applyBorder="1"/>
    <xf numFmtId="0" fontId="451" fillId="2" borderId="0" xfId="0" applyFont="1" applyBorder="1"/>
    <xf numFmtId="0" fontId="451" fillId="2" borderId="5" xfId="0" applyFont="1" applyBorder="1"/>
    <xf numFmtId="0" fontId="452" fillId="2" borderId="0" xfId="0" applyFont="1" applyBorder="1"/>
    <xf numFmtId="1" fontId="452" fillId="2" borderId="0" xfId="0" applyNumberFormat="1" applyFont="1" applyBorder="1"/>
    <xf numFmtId="0" fontId="452" fillId="2" borderId="5" xfId="0" applyFont="1" applyBorder="1"/>
    <xf numFmtId="0" fontId="453" fillId="2" borderId="5" xfId="0" applyFont="1" applyBorder="1"/>
    <xf numFmtId="0" fontId="454" fillId="2" borderId="0" xfId="0" applyFont="1" applyBorder="1"/>
    <xf numFmtId="1" fontId="454" fillId="2" borderId="0" xfId="0" applyNumberFormat="1" applyFont="1" applyBorder="1"/>
    <xf numFmtId="0" fontId="454" fillId="2" borderId="5" xfId="0" applyFont="1" applyBorder="1"/>
    <xf numFmtId="0" fontId="455" fillId="2" borderId="4" xfId="0" applyFont="1" applyBorder="1"/>
    <xf numFmtId="0" fontId="455" fillId="2" borderId="0" xfId="0" applyFont="1" applyBorder="1" applyAlignment="1">
      <alignment horizontal="center"/>
    </xf>
    <xf numFmtId="1" fontId="455" fillId="2" borderId="0" xfId="0" applyNumberFormat="1" applyFont="1" applyBorder="1"/>
    <xf numFmtId="0" fontId="455" fillId="2" borderId="5" xfId="0" applyFont="1" applyBorder="1"/>
    <xf numFmtId="0" fontId="456" fillId="2" borderId="12" xfId="0" applyFont="1" applyBorder="1"/>
    <xf numFmtId="0" fontId="456" fillId="2" borderId="12" xfId="0" applyFont="1" applyBorder="1" applyAlignment="1">
      <alignment horizontal="center"/>
    </xf>
    <xf numFmtId="0" fontId="456" fillId="2" borderId="10" xfId="0" applyFont="1" applyBorder="1"/>
    <xf numFmtId="1" fontId="457" fillId="2" borderId="0" xfId="0" applyNumberFormat="1" applyFont="1"/>
    <xf numFmtId="1" fontId="459" fillId="2" borderId="0" xfId="0" applyNumberFormat="1" applyFont="1"/>
    <xf numFmtId="1" fontId="461" fillId="2" borderId="0" xfId="0" applyNumberFormat="1" applyFont="1"/>
    <xf numFmtId="1" fontId="463" fillId="2" borderId="0" xfId="0" applyNumberFormat="1" applyFont="1"/>
    <xf numFmtId="1" fontId="464" fillId="2" borderId="0" xfId="0" applyNumberFormat="1" applyFont="1"/>
    <xf numFmtId="1" fontId="465" fillId="2" borderId="0" xfId="0" applyNumberFormat="1" applyFont="1"/>
    <xf numFmtId="1" fontId="467" fillId="2" borderId="0" xfId="0" applyNumberFormat="1" applyFont="1"/>
    <xf numFmtId="1" fontId="471" fillId="2" borderId="0" xfId="0" applyNumberFormat="1" applyFont="1"/>
    <xf numFmtId="1" fontId="475" fillId="2" borderId="0" xfId="0" applyNumberFormat="1" applyFont="1"/>
    <xf numFmtId="1" fontId="479" fillId="2" borderId="0" xfId="0" applyNumberFormat="1" applyFont="1"/>
    <xf numFmtId="0" fontId="479" fillId="2" borderId="0" xfId="0" applyFont="1"/>
    <xf numFmtId="1" fontId="482" fillId="2" borderId="0" xfId="0" applyNumberFormat="1" applyFont="1"/>
    <xf numFmtId="1" fontId="6" fillId="2" borderId="8" xfId="0" applyNumberFormat="1" applyFont="1" applyBorder="1" applyAlignment="1">
      <alignment horizontal="center"/>
    </xf>
    <xf numFmtId="0" fontId="483" fillId="2" borderId="2" xfId="0" applyFont="1" applyBorder="1"/>
    <xf numFmtId="0" fontId="483" fillId="2" borderId="2" xfId="0" applyFont="1" applyBorder="1" applyAlignment="1">
      <alignment horizontal="center"/>
    </xf>
    <xf numFmtId="0" fontId="483" fillId="2" borderId="3" xfId="0" applyFont="1" applyBorder="1"/>
    <xf numFmtId="0" fontId="2" fillId="2" borderId="0" xfId="0" applyFont="1" applyBorder="1" applyAlignment="1">
      <alignment horizontal="center"/>
    </xf>
    <xf numFmtId="0" fontId="48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2" fillId="2" borderId="0" xfId="0" applyFont="1" applyBorder="1" applyAlignment="1">
      <alignment horizontal="left"/>
    </xf>
    <xf numFmtId="0" fontId="486" fillId="2" borderId="0" xfId="0" applyFont="1" applyBorder="1"/>
    <xf numFmtId="0" fontId="486" fillId="2" borderId="5" xfId="0" applyFont="1" applyBorder="1"/>
    <xf numFmtId="0" fontId="487" fillId="2" borderId="5" xfId="0" applyFont="1" applyBorder="1"/>
    <xf numFmtId="0" fontId="2" fillId="2" borderId="4" xfId="0" applyFont="1" applyBorder="1"/>
    <xf numFmtId="0" fontId="489" fillId="2" borderId="5" xfId="0" applyFont="1" applyBorder="1"/>
    <xf numFmtId="0" fontId="2" fillId="2" borderId="4" xfId="0" applyFont="1" applyBorder="1"/>
    <xf numFmtId="0" fontId="490" fillId="2" borderId="0" xfId="0" applyFont="1" applyBorder="1" applyAlignment="1">
      <alignment horizontal="center"/>
    </xf>
    <xf numFmtId="0" fontId="2" fillId="2" borderId="4" xfId="0" applyFont="1" applyBorder="1"/>
    <xf numFmtId="0" fontId="492" fillId="2" borderId="0" xfId="0" applyFont="1" applyBorder="1"/>
    <xf numFmtId="0" fontId="492" fillId="2" borderId="5" xfId="0" applyFont="1" applyBorder="1"/>
    <xf numFmtId="0" fontId="2" fillId="2" borderId="4" xfId="0" applyFont="1" applyBorder="1"/>
    <xf numFmtId="0" fontId="493" fillId="2" borderId="0" xfId="0" applyFont="1" applyBorder="1"/>
    <xf numFmtId="0" fontId="493" fillId="2" borderId="0" xfId="0" applyFont="1" applyBorder="1" applyAlignment="1">
      <alignment horizontal="center"/>
    </xf>
    <xf numFmtId="0" fontId="493" fillId="2" borderId="5" xfId="0" applyFont="1" applyBorder="1"/>
    <xf numFmtId="0" fontId="495" fillId="2" borderId="0" xfId="0" applyFont="1" applyBorder="1"/>
    <xf numFmtId="0" fontId="2" fillId="2" borderId="4" xfId="0" applyFont="1" applyBorder="1"/>
    <xf numFmtId="0" fontId="496" fillId="2" borderId="0" xfId="0" applyFont="1" applyBorder="1" applyAlignment="1">
      <alignment horizontal="center"/>
    </xf>
    <xf numFmtId="0" fontId="496" fillId="2" borderId="3" xfId="0" applyFont="1" applyBorder="1" applyAlignment="1">
      <alignment horizontal="center" wrapText="1"/>
    </xf>
    <xf numFmtId="0" fontId="496" fillId="2" borderId="5" xfId="0" applyFont="1" applyBorder="1"/>
    <xf numFmtId="0" fontId="497" fillId="2" borderId="4" xfId="0" applyFont="1" applyBorder="1"/>
    <xf numFmtId="0" fontId="497" fillId="2" borderId="0" xfId="0" applyFont="1" applyBorder="1" applyAlignment="1">
      <alignment horizontal="center"/>
    </xf>
    <xf numFmtId="0" fontId="497" fillId="2" borderId="5" xfId="0" applyFont="1" applyBorder="1"/>
    <xf numFmtId="0" fontId="498" fillId="2" borderId="5" xfId="0" applyFont="1" applyBorder="1"/>
    <xf numFmtId="0" fontId="499" fillId="2" borderId="0" xfId="0" applyFont="1" applyBorder="1"/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499" fillId="2" borderId="5" xfId="0" applyFont="1" applyBorder="1"/>
    <xf numFmtId="0" fontId="500" fillId="2" borderId="0" xfId="0" applyFont="1" applyBorder="1"/>
    <xf numFmtId="0" fontId="500" fillId="2" borderId="5" xfId="0" applyFont="1" applyBorder="1"/>
    <xf numFmtId="1" fontId="6" fillId="2" borderId="0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502" fillId="2" borderId="4" xfId="0" applyFont="1" applyBorder="1"/>
    <xf numFmtId="0" fontId="502" fillId="2" borderId="9" xfId="0" applyFont="1" applyBorder="1" applyAlignment="1">
      <alignment horizontal="center"/>
    </xf>
    <xf numFmtId="0" fontId="502" fillId="2" borderId="5" xfId="0" applyFont="1" applyBorder="1"/>
    <xf numFmtId="0" fontId="503" fillId="2" borderId="0" xfId="0" applyFont="1" applyBorder="1"/>
    <xf numFmtId="0" fontId="2" fillId="2" borderId="0" xfId="0" applyFont="1" applyBorder="1" applyAlignment="1">
      <alignment horizontal="center"/>
    </xf>
    <xf numFmtId="0" fontId="503" fillId="2" borderId="0" xfId="0" applyFont="1" applyBorder="1" applyAlignment="1">
      <alignment horizontal="center"/>
    </xf>
    <xf numFmtId="0" fontId="503" fillId="2" borderId="10" xfId="0" applyFont="1" applyBorder="1"/>
    <xf numFmtId="0" fontId="503" fillId="2" borderId="5" xfId="0" applyFont="1" applyBorder="1"/>
    <xf numFmtId="0" fontId="504" fillId="2" borderId="4" xfId="0" applyFont="1" applyBorder="1"/>
    <xf numFmtId="0" fontId="504" fillId="2" borderId="0" xfId="0" applyFont="1" applyBorder="1"/>
    <xf numFmtId="0" fontId="2" fillId="2" borderId="4" xfId="0" applyFont="1" applyBorder="1"/>
    <xf numFmtId="0" fontId="50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507" fillId="2" borderId="0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09" fillId="2" borderId="5" xfId="0" applyFont="1" applyBorder="1"/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5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11" fillId="2" borderId="5" xfId="0" applyFont="1" applyBorder="1"/>
    <xf numFmtId="2" fontId="3" fillId="3" borderId="8" xfId="0" applyNumberFormat="1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513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51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514" fillId="2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6" fillId="2" borderId="8" xfId="0" applyNumberFormat="1" applyFont="1" applyBorder="1" applyAlignment="1">
      <alignment horizontal="center"/>
    </xf>
    <xf numFmtId="0" fontId="51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517" fillId="2" borderId="5" xfId="0" applyFont="1" applyBorder="1"/>
    <xf numFmtId="1" fontId="5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5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1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4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525" fillId="2" borderId="5" xfId="0" applyFont="1" applyBorder="1"/>
    <xf numFmtId="2" fontId="3" fillId="2" borderId="8" xfId="0" applyNumberFormat="1" applyFont="1" applyFill="1" applyBorder="1" applyAlignment="1">
      <alignment horizontal="center"/>
    </xf>
    <xf numFmtId="1" fontId="5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527" fillId="2" borderId="5" xfId="0" applyFont="1" applyBorder="1"/>
    <xf numFmtId="2" fontId="3" fillId="2" borderId="8" xfId="0" applyNumberFormat="1" applyFont="1" applyFill="1" applyBorder="1" applyAlignment="1">
      <alignment horizontal="center"/>
    </xf>
    <xf numFmtId="1" fontId="5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1" fontId="529" fillId="2" borderId="8" xfId="0" applyNumberFormat="1" applyFont="1" applyBorder="1" applyAlignment="1">
      <alignment horizontal="center"/>
    </xf>
    <xf numFmtId="0" fontId="529" fillId="2" borderId="5" xfId="0" applyFont="1" applyBorder="1"/>
    <xf numFmtId="1" fontId="5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5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5" fillId="2" borderId="5" xfId="0" applyFont="1" applyBorder="1"/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6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5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5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1" fontId="541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43" fillId="2" borderId="0" xfId="0" applyFont="1" applyBorder="1"/>
    <xf numFmtId="1" fontId="543" fillId="2" borderId="0" xfId="0" applyNumberFormat="1" applyFont="1" applyBorder="1"/>
    <xf numFmtId="0" fontId="544" fillId="2" borderId="4" xfId="0" applyFont="1" applyBorder="1"/>
    <xf numFmtId="0" fontId="544" fillId="2" borderId="0" xfId="0" applyFont="1" applyBorder="1"/>
    <xf numFmtId="0" fontId="544" fillId="2" borderId="0" xfId="0" applyFont="1" applyBorder="1" applyAlignment="1">
      <alignment horizontal="center"/>
    </xf>
    <xf numFmtId="0" fontId="544" fillId="2" borderId="5" xfId="0" applyFont="1" applyBorder="1"/>
    <xf numFmtId="0" fontId="6" fillId="2" borderId="4" xfId="0" applyFont="1" applyBorder="1"/>
    <xf numFmtId="0" fontId="545" fillId="2" borderId="0" xfId="0" applyFont="1" applyBorder="1"/>
    <xf numFmtId="0" fontId="545" fillId="2" borderId="0" xfId="0" applyFont="1" applyBorder="1" applyAlignment="1">
      <alignment horizontal="center"/>
    </xf>
    <xf numFmtId="0" fontId="545" fillId="2" borderId="5" xfId="0" applyFont="1" applyBorder="1"/>
    <xf numFmtId="0" fontId="546" fillId="2" borderId="0" xfId="0" applyFont="1" applyBorder="1" applyAlignment="1">
      <alignment horizontal="center"/>
    </xf>
    <xf numFmtId="0" fontId="546" fillId="2" borderId="0" xfId="0" applyFont="1" applyBorder="1"/>
    <xf numFmtId="0" fontId="547" fillId="2" borderId="0" xfId="0" applyFont="1" applyBorder="1" applyAlignment="1">
      <alignment horizontal="center"/>
    </xf>
    <xf numFmtId="0" fontId="548" fillId="2" borderId="0" xfId="0" applyFont="1" applyBorder="1"/>
    <xf numFmtId="0" fontId="548" fillId="2" borderId="5" xfId="0" applyFont="1" applyBorder="1"/>
    <xf numFmtId="0" fontId="549" fillId="2" borderId="4" xfId="0" applyFont="1" applyBorder="1"/>
    <xf numFmtId="0" fontId="549" fillId="2" borderId="0" xfId="0" applyFont="1" applyBorder="1" applyAlignment="1">
      <alignment horizontal="center"/>
    </xf>
    <xf numFmtId="1" fontId="550" fillId="2" borderId="0" xfId="0" applyNumberFormat="1" applyFont="1" applyBorder="1"/>
    <xf numFmtId="0" fontId="550" fillId="2" borderId="5" xfId="0" applyFont="1" applyBorder="1"/>
    <xf numFmtId="0" fontId="551" fillId="2" borderId="12" xfId="0" applyFont="1" applyBorder="1"/>
    <xf numFmtId="0" fontId="551" fillId="2" borderId="12" xfId="0" applyFont="1" applyBorder="1" applyAlignment="1">
      <alignment horizontal="center"/>
    </xf>
    <xf numFmtId="1" fontId="551" fillId="2" borderId="12" xfId="0" applyNumberFormat="1" applyFont="1" applyBorder="1"/>
    <xf numFmtId="0" fontId="551" fillId="2" borderId="10" xfId="0" applyFont="1" applyBorder="1"/>
    <xf numFmtId="1" fontId="6" fillId="2" borderId="0" xfId="0" applyNumberFormat="1" applyFont="1" applyBorder="1" applyAlignment="1">
      <alignment horizontal="center"/>
    </xf>
    <xf numFmtId="1" fontId="559" fillId="2" borderId="0" xfId="0" applyNumberFormat="1" applyFont="1"/>
    <xf numFmtId="1" fontId="562" fillId="2" borderId="0" xfId="0" applyNumberFormat="1" applyFont="1"/>
    <xf numFmtId="1" fontId="564" fillId="2" borderId="0" xfId="0" applyNumberFormat="1" applyFont="1"/>
    <xf numFmtId="1" fontId="566" fillId="2" borderId="0" xfId="0" applyNumberFormat="1" applyFont="1"/>
    <xf numFmtId="1" fontId="567" fillId="2" borderId="0" xfId="0" applyNumberFormat="1" applyFont="1"/>
    <xf numFmtId="1" fontId="568" fillId="2" borderId="0" xfId="0" applyNumberFormat="1" applyFont="1"/>
    <xf numFmtId="1" fontId="570" fillId="2" borderId="0" xfId="0" applyNumberFormat="1" applyFont="1"/>
    <xf numFmtId="1" fontId="573" fillId="2" borderId="0" xfId="0" applyNumberFormat="1" applyFont="1"/>
    <xf numFmtId="1" fontId="577" fillId="2" borderId="0" xfId="0" applyNumberFormat="1" applyFont="1"/>
    <xf numFmtId="1" fontId="6" fillId="2" borderId="8" xfId="0" applyNumberFormat="1" applyFont="1" applyBorder="1" applyAlignment="1">
      <alignment horizontal="center"/>
    </xf>
    <xf numFmtId="0" fontId="578" fillId="2" borderId="2" xfId="0" applyFont="1" applyBorder="1"/>
    <xf numFmtId="0" fontId="578" fillId="2" borderId="2" xfId="0" applyFont="1" applyBorder="1" applyAlignment="1">
      <alignment horizontal="center"/>
    </xf>
    <xf numFmtId="0" fontId="578" fillId="2" borderId="3" xfId="0" applyFont="1" applyBorder="1"/>
    <xf numFmtId="0" fontId="2" fillId="2" borderId="0" xfId="0" applyFont="1" applyBorder="1" applyAlignment="1">
      <alignment horizontal="center"/>
    </xf>
    <xf numFmtId="0" fontId="580" fillId="2" borderId="5" xfId="0" applyFont="1" applyBorder="1"/>
    <xf numFmtId="0" fontId="581" fillId="2" borderId="0" xfId="0" applyFont="1" applyBorder="1"/>
    <xf numFmtId="0" fontId="582" fillId="2" borderId="0" xfId="0" applyFont="1" applyBorder="1" applyAlignment="1">
      <alignment horizontal="center"/>
    </xf>
    <xf numFmtId="0" fontId="582" fillId="2" borderId="5" xfId="0" applyFont="1" applyBorder="1"/>
    <xf numFmtId="0" fontId="583" fillId="2" borderId="0" xfId="0" applyFont="1" applyBorder="1" applyAlignment="1">
      <alignment horizontal="center"/>
    </xf>
    <xf numFmtId="0" fontId="2" fillId="2" borderId="4" xfId="0" applyFont="1" applyBorder="1"/>
    <xf numFmtId="0" fontId="584" fillId="2" borderId="0" xfId="0" applyFont="1" applyBorder="1" applyAlignment="1">
      <alignment horizontal="center"/>
    </xf>
    <xf numFmtId="0" fontId="584" fillId="2" borderId="5" xfId="0" applyFont="1" applyBorder="1"/>
    <xf numFmtId="0" fontId="2" fillId="2" borderId="4" xfId="0" applyFont="1" applyBorder="1"/>
    <xf numFmtId="0" fontId="585" fillId="2" borderId="0" xfId="0" applyFont="1" applyBorder="1" applyAlignment="1">
      <alignment horizontal="center"/>
    </xf>
    <xf numFmtId="0" fontId="585" fillId="2" borderId="5" xfId="0" applyFont="1" applyBorder="1"/>
    <xf numFmtId="0" fontId="2" fillId="2" borderId="4" xfId="0" applyFont="1" applyBorder="1"/>
    <xf numFmtId="0" fontId="586" fillId="2" borderId="0" xfId="0" applyFont="1" applyBorder="1"/>
    <xf numFmtId="0" fontId="2" fillId="2" borderId="4" xfId="0" applyFont="1" applyBorder="1"/>
    <xf numFmtId="0" fontId="587" fillId="2" borderId="0" xfId="0" applyFont="1" applyBorder="1" applyAlignment="1">
      <alignment horizontal="center"/>
    </xf>
    <xf numFmtId="0" fontId="587" fillId="2" borderId="5" xfId="0" applyFont="1" applyBorder="1"/>
    <xf numFmtId="1" fontId="3" fillId="2" borderId="0" xfId="0" applyNumberFormat="1" applyFont="1" applyBorder="1" applyAlignment="1">
      <alignment horizontal="center"/>
    </xf>
    <xf numFmtId="0" fontId="2" fillId="2" borderId="0" xfId="0" applyFont="1" applyBorder="1"/>
    <xf numFmtId="0" fontId="590" fillId="2" borderId="0" xfId="0" applyFont="1" applyBorder="1"/>
    <xf numFmtId="0" fontId="590" fillId="2" borderId="0" xfId="0" applyFont="1" applyBorder="1" applyAlignment="1">
      <alignment horizontal="center"/>
    </xf>
    <xf numFmtId="0" fontId="2" fillId="2" borderId="4" xfId="0" applyFont="1" applyBorder="1"/>
    <xf numFmtId="0" fontId="592" fillId="2" borderId="4" xfId="0" applyFont="1" applyBorder="1"/>
    <xf numFmtId="0" fontId="592" fillId="2" borderId="0" xfId="0" applyFont="1" applyBorder="1"/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592" fillId="2" borderId="5" xfId="0" applyFont="1" applyBorder="1"/>
    <xf numFmtId="0" fontId="593" fillId="2" borderId="4" xfId="0" applyFont="1" applyBorder="1"/>
    <xf numFmtId="0" fontId="593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595" fillId="2" borderId="0" xfId="0" applyFont="1" applyBorder="1"/>
    <xf numFmtId="0" fontId="2" fillId="2" borderId="7" xfId="0" applyFont="1" applyBorder="1" applyAlignment="1">
      <alignment horizontal="center"/>
    </xf>
    <xf numFmtId="0" fontId="595" fillId="2" borderId="5" xfId="0" applyFont="1" applyBorder="1"/>
    <xf numFmtId="0" fontId="596" fillId="2" borderId="4" xfId="0" applyFont="1" applyBorder="1"/>
    <xf numFmtId="0" fontId="596" fillId="2" borderId="0" xfId="0" applyFont="1" applyBorder="1"/>
    <xf numFmtId="1" fontId="6" fillId="2" borderId="0" xfId="0" applyNumberFormat="1" applyFont="1" applyBorder="1" applyAlignment="1">
      <alignment horizontal="center"/>
    </xf>
    <xf numFmtId="0" fontId="596" fillId="2" borderId="5" xfId="0" applyFont="1" applyBorder="1"/>
    <xf numFmtId="0" fontId="597" fillId="2" borderId="9" xfId="0" applyFont="1" applyBorder="1" applyAlignment="1">
      <alignment horizontal="center"/>
    </xf>
    <xf numFmtId="0" fontId="597" fillId="2" borderId="5" xfId="0" applyFont="1" applyBorder="1"/>
    <xf numFmtId="0" fontId="598" fillId="2" borderId="0" xfId="0" applyFont="1" applyBorder="1"/>
    <xf numFmtId="0" fontId="2" fillId="2" borderId="0" xfId="0" applyFont="1" applyBorder="1" applyAlignment="1">
      <alignment horizontal="center"/>
    </xf>
    <xf numFmtId="0" fontId="598" fillId="2" borderId="0" xfId="0" applyFont="1" applyBorder="1" applyAlignment="1">
      <alignment horizontal="center"/>
    </xf>
    <xf numFmtId="0" fontId="598" fillId="2" borderId="10" xfId="0" applyFont="1" applyBorder="1"/>
    <xf numFmtId="0" fontId="599" fillId="2" borderId="0" xfId="0" applyFont="1" applyBorder="1" applyAlignment="1">
      <alignment horizontal="center"/>
    </xf>
    <xf numFmtId="0" fontId="600" fillId="2" borderId="0" xfId="0" applyFont="1" applyBorder="1" applyAlignment="1">
      <alignment horizontal="center"/>
    </xf>
    <xf numFmtId="0" fontId="602" fillId="2" borderId="0" xfId="0" applyFont="1" applyBorder="1"/>
    <xf numFmtId="0" fontId="602" fillId="2" borderId="0" xfId="0" applyFont="1" applyBorder="1" applyAlignment="1">
      <alignment horizontal="center"/>
    </xf>
    <xf numFmtId="0" fontId="60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914" fillId="4" borderId="0" applyNumberFormat="0" applyBorder="0" applyAlignment="0" applyProtection="0"/>
    <xf numFmtId="0" fontId="1915" fillId="5" borderId="15" applyNumberFormat="0" applyAlignment="0" applyProtection="0"/>
    <xf numFmtId="0" fontId="1909" fillId="6" borderId="17" applyNumberFormat="0" applyFont="0" applyAlignment="0" applyProtection="0"/>
    <xf numFmtId="0" fontId="1918" fillId="7" borderId="0" applyNumberFormat="0" applyBorder="0" applyAlignment="0" applyProtection="0"/>
    <xf numFmtId="0" fontId="1" fillId="8" borderId="0" applyNumberFormat="0" applyBorder="0" applyAlignment="0" applyProtection="0"/>
    <xf numFmtId="0" fontId="19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18" fillId="12" borderId="0" applyNumberFormat="0" applyBorder="0" applyAlignment="0" applyProtection="0"/>
    <xf numFmtId="0" fontId="1918" fillId="13" borderId="0" applyNumberFormat="0" applyBorder="0" applyAlignment="0" applyProtection="0"/>
    <xf numFmtId="0" fontId="19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918" fillId="17" borderId="0" applyNumberFormat="0" applyBorder="0" applyAlignment="0" applyProtection="0"/>
    <xf numFmtId="0" fontId="19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917" fillId="2" borderId="0" applyNumberFormat="0" applyFill="0" applyBorder="0" applyAlignment="0" applyProtection="0"/>
    <xf numFmtId="0" fontId="1916" fillId="2" borderId="16" applyNumberFormat="0" applyFill="0" applyAlignment="0" applyProtection="0"/>
    <xf numFmtId="0" fontId="1913" fillId="2" borderId="0" applyNumberFormat="0" applyFill="0" applyBorder="0" applyAlignment="0" applyProtection="0"/>
    <xf numFmtId="0" fontId="1912" fillId="2" borderId="14" applyNumberFormat="0" applyFill="0" applyAlignment="0" applyProtection="0"/>
    <xf numFmtId="0" fontId="1911" fillId="2" borderId="13" applyNumberFormat="0" applyFill="0" applyAlignment="0" applyProtection="0"/>
    <xf numFmtId="0" fontId="1910" fillId="2" borderId="0" applyNumberFormat="0" applyFill="0" applyBorder="0" applyAlignment="0" applyProtection="0"/>
  </cellStyleXfs>
  <cellXfs count="10734">
    <xf numFmtId="0" fontId="0" fillId="2" borderId="0" xfId="0"/>
    <xf numFmtId="0" fontId="0" fillId="2" borderId="0" xfId="0"/>
    <xf numFmtId="0" fontId="7" fillId="2" borderId="1" xfId="0" applyFont="1" applyBorder="1"/>
    <xf numFmtId="0" fontId="7" fillId="2" borderId="2" xfId="0" applyFont="1" applyBorder="1"/>
    <xf numFmtId="0" fontId="7" fillId="2" borderId="2" xfId="0" applyFont="1" applyBorder="1" applyAlignment="1">
      <alignment horizontal="center"/>
    </xf>
    <xf numFmtId="0" fontId="7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8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9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0" fillId="2" borderId="0" xfId="0" applyFont="1" applyBorder="1" applyAlignment="1">
      <alignment horizontal="left"/>
    </xf>
    <xf numFmtId="0" fontId="10" fillId="2" borderId="0" xfId="0" applyFont="1" applyBorder="1"/>
    <xf numFmtId="0" fontId="10" fillId="2" borderId="5" xfId="0" applyFont="1" applyBorder="1"/>
    <xf numFmtId="0" fontId="2" fillId="2" borderId="4" xfId="0" applyFont="1" applyBorder="1"/>
    <xf numFmtId="0" fontId="11" fillId="2" borderId="0" xfId="0" applyFont="1" applyBorder="1"/>
    <xf numFmtId="0" fontId="11" fillId="2" borderId="0" xfId="0" applyFont="1" applyBorder="1" applyAlignment="1">
      <alignment horizontal="center"/>
    </xf>
    <xf numFmtId="0" fontId="11" fillId="2" borderId="5" xfId="0" applyFont="1" applyBorder="1"/>
    <xf numFmtId="0" fontId="2" fillId="2" borderId="4" xfId="0" applyFont="1" applyBorder="1"/>
    <xf numFmtId="0" fontId="12" fillId="2" borderId="0" xfId="0" applyFont="1" applyBorder="1"/>
    <xf numFmtId="0" fontId="12" fillId="2" borderId="0" xfId="0" applyFont="1" applyBorder="1" applyAlignment="1">
      <alignment horizontal="center"/>
    </xf>
    <xf numFmtId="0" fontId="12" fillId="2" borderId="5" xfId="0" applyFont="1" applyBorder="1"/>
    <xf numFmtId="0" fontId="2" fillId="2" borderId="4" xfId="0" applyFont="1" applyBorder="1"/>
    <xf numFmtId="0" fontId="13" fillId="2" borderId="0" xfId="0" applyFont="1" applyBorder="1"/>
    <xf numFmtId="0" fontId="13" fillId="2" borderId="0" xfId="0" applyFont="1" applyBorder="1" applyAlignment="1">
      <alignment horizontal="center"/>
    </xf>
    <xf numFmtId="0" fontId="13" fillId="2" borderId="5" xfId="0" applyFont="1" applyBorder="1"/>
    <xf numFmtId="0" fontId="2" fillId="2" borderId="4" xfId="0" applyFont="1" applyBorder="1"/>
    <xf numFmtId="0" fontId="14" fillId="2" borderId="0" xfId="0" applyFont="1" applyBorder="1"/>
    <xf numFmtId="0" fontId="14" fillId="2" borderId="0" xfId="0" applyFont="1" applyBorder="1" applyAlignment="1">
      <alignment horizontal="center"/>
    </xf>
    <xf numFmtId="0" fontId="14" fillId="2" borderId="5" xfId="0" applyFont="1" applyBorder="1"/>
    <xf numFmtId="0" fontId="2" fillId="2" borderId="4" xfId="0" applyFont="1" applyBorder="1"/>
    <xf numFmtId="0" fontId="15" fillId="2" borderId="0" xfId="0" applyFont="1" applyBorder="1"/>
    <xf numFmtId="0" fontId="15" fillId="2" borderId="0" xfId="0" applyFont="1" applyBorder="1" applyAlignment="1">
      <alignment horizontal="center"/>
    </xf>
    <xf numFmtId="0" fontId="15" fillId="2" borderId="5" xfId="0" applyFont="1" applyBorder="1"/>
    <xf numFmtId="0" fontId="2" fillId="2" borderId="4" xfId="0" applyFont="1" applyBorder="1"/>
    <xf numFmtId="0" fontId="16" fillId="2" borderId="0" xfId="0" applyFont="1" applyBorder="1"/>
    <xf numFmtId="0" fontId="16" fillId="2" borderId="0" xfId="0" applyFont="1" applyBorder="1" applyAlignment="1">
      <alignment horizontal="center"/>
    </xf>
    <xf numFmtId="0" fontId="16" fillId="2" borderId="5" xfId="0" applyFont="1" applyBorder="1"/>
    <xf numFmtId="0" fontId="2" fillId="2" borderId="4" xfId="0" applyFont="1" applyBorder="1"/>
    <xf numFmtId="0" fontId="17" fillId="2" borderId="0" xfId="0" applyFont="1" applyBorder="1"/>
    <xf numFmtId="0" fontId="17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7" fillId="2" borderId="5" xfId="0" applyFont="1" applyBorder="1"/>
    <xf numFmtId="0" fontId="2" fillId="2" borderId="4" xfId="0" applyFont="1" applyBorder="1"/>
    <xf numFmtId="0" fontId="18" fillId="2" borderId="0" xfId="0" applyFont="1" applyBorder="1"/>
    <xf numFmtId="0" fontId="18" fillId="2" borderId="0" xfId="0" applyFont="1" applyBorder="1" applyAlignment="1">
      <alignment horizontal="center"/>
    </xf>
    <xf numFmtId="0" fontId="2" fillId="2" borderId="0" xfId="0" applyFont="1" applyBorder="1"/>
    <xf numFmtId="0" fontId="18" fillId="2" borderId="5" xfId="0" applyFont="1" applyBorder="1"/>
    <xf numFmtId="0" fontId="2" fillId="2" borderId="4" xfId="0" applyFont="1" applyBorder="1"/>
    <xf numFmtId="0" fontId="19" fillId="2" borderId="0" xfId="0" applyFont="1" applyBorder="1"/>
    <xf numFmtId="0" fontId="19" fillId="2" borderId="0" xfId="0" applyFont="1" applyBorder="1" applyAlignment="1">
      <alignment horizontal="center"/>
    </xf>
    <xf numFmtId="0" fontId="19" fillId="2" borderId="5" xfId="0" applyFont="1" applyBorder="1"/>
    <xf numFmtId="0" fontId="2" fillId="2" borderId="4" xfId="0" applyFont="1" applyBorder="1"/>
    <xf numFmtId="0" fontId="20" fillId="2" borderId="0" xfId="0" applyFont="1" applyBorder="1"/>
    <xf numFmtId="0" fontId="20" fillId="2" borderId="0" xfId="0" applyFont="1" applyBorder="1" applyAlignment="1">
      <alignment horizontal="center"/>
    </xf>
    <xf numFmtId="0" fontId="20" fillId="2" borderId="6" xfId="0" applyFont="1" applyBorder="1" applyAlignment="1">
      <alignment horizontal="center"/>
    </xf>
    <xf numFmtId="0" fontId="20" fillId="2" borderId="3" xfId="0" applyFont="1" applyBorder="1" applyAlignment="1">
      <alignment horizontal="center" wrapText="1"/>
    </xf>
    <xf numFmtId="0" fontId="20" fillId="2" borderId="5" xfId="0" applyFont="1" applyBorder="1"/>
    <xf numFmtId="0" fontId="21" fillId="2" borderId="4" xfId="0" applyFont="1" applyBorder="1"/>
    <xf numFmtId="0" fontId="21" fillId="2" borderId="0" xfId="0" applyFont="1" applyBorder="1"/>
    <xf numFmtId="0" fontId="21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21" fillId="2" borderId="5" xfId="0" applyFont="1" applyBorder="1"/>
    <xf numFmtId="0" fontId="22" fillId="2" borderId="4" xfId="0" applyFont="1" applyBorder="1"/>
    <xf numFmtId="0" fontId="22" fillId="2" borderId="0" xfId="0" applyFont="1" applyBorder="1"/>
    <xf numFmtId="0" fontId="22" fillId="2" borderId="0" xfId="0" applyFont="1" applyBorder="1" applyAlignment="1">
      <alignment horizontal="center"/>
    </xf>
    <xf numFmtId="0" fontId="22" fillId="2" borderId="7" xfId="0" applyFont="1" applyBorder="1"/>
    <xf numFmtId="0" fontId="22" fillId="2" borderId="5" xfId="0" applyFont="1" applyBorder="1"/>
    <xf numFmtId="0" fontId="23" fillId="2" borderId="4" xfId="0" applyFont="1" applyBorder="1"/>
    <xf numFmtId="0" fontId="23" fillId="2" borderId="0" xfId="0" applyFont="1" applyBorder="1"/>
    <xf numFmtId="0" fontId="23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23" fillId="2" borderId="5" xfId="0" applyFont="1" applyBorder="1"/>
    <xf numFmtId="0" fontId="24" fillId="2" borderId="4" xfId="0" applyFont="1" applyBorder="1"/>
    <xf numFmtId="0" fontId="24" fillId="2" borderId="0" xfId="0" applyFont="1" applyBorder="1"/>
    <xf numFmtId="0" fontId="2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24" fillId="2" borderId="5" xfId="0" applyFont="1" applyBorder="1"/>
    <xf numFmtId="0" fontId="25" fillId="2" borderId="4" xfId="0" applyFont="1" applyBorder="1"/>
    <xf numFmtId="0" fontId="25" fillId="2" borderId="0" xfId="0" applyFont="1" applyBorder="1"/>
    <xf numFmtId="0" fontId="25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25" fillId="2" borderId="7" xfId="0" applyFont="1" applyBorder="1" applyAlignment="1">
      <alignment horizontal="center" vertical="center"/>
    </xf>
    <xf numFmtId="2" fontId="25" fillId="2" borderId="5" xfId="0" applyNumberFormat="1" applyFont="1" applyBorder="1" applyAlignment="1">
      <alignment horizontal="center"/>
    </xf>
    <xf numFmtId="0" fontId="25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26" fillId="2" borderId="4" xfId="0" applyFont="1" applyBorder="1"/>
    <xf numFmtId="0" fontId="26" fillId="2" borderId="0" xfId="0" applyFont="1" applyBorder="1"/>
    <xf numFmtId="0" fontId="26" fillId="2" borderId="0" xfId="0" applyFont="1" applyBorder="1" applyAlignment="1">
      <alignment horizontal="center"/>
    </xf>
    <xf numFmtId="0" fontId="26" fillId="2" borderId="9" xfId="0" applyFont="1" applyBorder="1" applyAlignment="1">
      <alignment horizontal="center"/>
    </xf>
    <xf numFmtId="0" fontId="26" fillId="2" borderId="10" xfId="0" applyFont="1" applyBorder="1" applyAlignment="1">
      <alignment horizontal="center"/>
    </xf>
    <xf numFmtId="0" fontId="26" fillId="2" borderId="5" xfId="0" applyFont="1" applyBorder="1"/>
    <xf numFmtId="0" fontId="2" fillId="2" borderId="4" xfId="0" applyFont="1" applyBorder="1"/>
    <xf numFmtId="0" fontId="27" fillId="2" borderId="0" xfId="0" applyFont="1" applyBorder="1"/>
    <xf numFmtId="0" fontId="2" fillId="2" borderId="0" xfId="0" applyFont="1" applyBorder="1" applyAlignment="1">
      <alignment horizontal="center"/>
    </xf>
    <xf numFmtId="0" fontId="27" fillId="2" borderId="0" xfId="0" applyFont="1" applyBorder="1" applyAlignment="1">
      <alignment horizontal="center"/>
    </xf>
    <xf numFmtId="0" fontId="27" fillId="2" borderId="9" xfId="0" applyFont="1" applyBorder="1"/>
    <xf numFmtId="0" fontId="27" fillId="2" borderId="10" xfId="0" applyFont="1" applyBorder="1"/>
    <xf numFmtId="0" fontId="27" fillId="2" borderId="5" xfId="0" applyFont="1" applyBorder="1"/>
    <xf numFmtId="0" fontId="28" fillId="2" borderId="4" xfId="0" applyFont="1" applyBorder="1"/>
    <xf numFmtId="0" fontId="28" fillId="2" borderId="0" xfId="0" applyFont="1" applyBorder="1"/>
    <xf numFmtId="0" fontId="28" fillId="2" borderId="0" xfId="0" applyFont="1" applyBorder="1" applyAlignment="1">
      <alignment horizontal="center"/>
    </xf>
    <xf numFmtId="0" fontId="28" fillId="2" borderId="5" xfId="0" applyFont="1" applyBorder="1"/>
    <xf numFmtId="0" fontId="2" fillId="2" borderId="4" xfId="0" applyFont="1" applyBorder="1"/>
    <xf numFmtId="0" fontId="29" fillId="2" borderId="0" xfId="0" applyFont="1" applyBorder="1"/>
    <xf numFmtId="0" fontId="29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29" fillId="2" borderId="5" xfId="0" applyFont="1" applyBorder="1"/>
    <xf numFmtId="0" fontId="31" fillId="2" borderId="4" xfId="0" applyFont="1" applyBorder="1"/>
    <xf numFmtId="0" fontId="31" fillId="2" borderId="0" xfId="0" applyFont="1" applyBorder="1"/>
    <xf numFmtId="0" fontId="31" fillId="2" borderId="0" xfId="0" applyFont="1" applyBorder="1" applyAlignment="1">
      <alignment horizontal="center"/>
    </xf>
    <xf numFmtId="0" fontId="30" fillId="2" borderId="0" xfId="0" applyFont="1" applyBorder="1" applyAlignment="1">
      <alignment horizontal="center"/>
    </xf>
    <xf numFmtId="0" fontId="3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32" fillId="2" borderId="0" xfId="0" applyFont="1" applyBorder="1"/>
    <xf numFmtId="0" fontId="32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3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34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7" fillId="2" borderId="5" xfId="0" applyFont="1" applyBorder="1"/>
    <xf numFmtId="1" fontId="37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6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6" fillId="2" borderId="5" xfId="0" applyFont="1" applyBorder="1"/>
    <xf numFmtId="0" fontId="2" fillId="2" borderId="4" xfId="0" applyFont="1" applyBorder="1"/>
    <xf numFmtId="0" fontId="67" fillId="2" borderId="0" xfId="0" applyFont="1" applyBorder="1"/>
    <xf numFmtId="0" fontId="67" fillId="2" borderId="0" xfId="0" applyFont="1" applyBorder="1" applyAlignment="1">
      <alignment horizontal="center"/>
    </xf>
    <xf numFmtId="1" fontId="67" fillId="2" borderId="0" xfId="0" applyNumberFormat="1" applyFont="1" applyBorder="1"/>
    <xf numFmtId="0" fontId="67" fillId="2" borderId="5" xfId="0" applyFont="1" applyBorder="1"/>
    <xf numFmtId="0" fontId="68" fillId="2" borderId="4" xfId="0" applyFont="1" applyBorder="1"/>
    <xf numFmtId="0" fontId="68" fillId="2" borderId="0" xfId="0" applyFont="1" applyBorder="1"/>
    <xf numFmtId="0" fontId="68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68" fillId="2" borderId="5" xfId="0" applyFont="1" applyBorder="1"/>
    <xf numFmtId="0" fontId="6" fillId="2" borderId="4" xfId="0" applyFont="1" applyBorder="1"/>
    <xf numFmtId="0" fontId="69" fillId="2" borderId="0" xfId="0" applyFont="1" applyBorder="1"/>
    <xf numFmtId="0" fontId="69" fillId="2" borderId="0" xfId="0" applyFont="1" applyBorder="1" applyAlignment="1">
      <alignment horizontal="center"/>
    </xf>
    <xf numFmtId="1" fontId="69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69" fillId="2" borderId="5" xfId="0" applyFont="1" applyBorder="1"/>
    <xf numFmtId="0" fontId="70" fillId="2" borderId="4" xfId="0" applyFont="1" applyBorder="1" applyAlignment="1">
      <alignment horizontal="center"/>
    </xf>
    <xf numFmtId="0" fontId="70" fillId="2" borderId="0" xfId="0" applyFont="1" applyBorder="1" applyAlignment="1">
      <alignment horizontal="center"/>
    </xf>
    <xf numFmtId="0" fontId="70" fillId="2" borderId="0" xfId="0" applyFont="1" applyBorder="1"/>
    <xf numFmtId="0" fontId="70" fillId="2" borderId="5" xfId="0" applyFont="1" applyBorder="1"/>
    <xf numFmtId="0" fontId="6" fillId="2" borderId="4" xfId="0" applyFont="1" applyBorder="1"/>
    <xf numFmtId="0" fontId="71" fillId="2" borderId="0" xfId="0" applyFont="1" applyBorder="1"/>
    <xf numFmtId="0" fontId="71" fillId="2" borderId="0" xfId="0" applyFont="1" applyBorder="1" applyAlignment="1">
      <alignment horizontal="center"/>
    </xf>
    <xf numFmtId="1" fontId="71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71" fillId="2" borderId="5" xfId="0" applyFont="1" applyBorder="1"/>
    <xf numFmtId="0" fontId="72" fillId="2" borderId="4" xfId="0" applyFont="1" applyBorder="1"/>
    <xf numFmtId="0" fontId="72" fillId="2" borderId="0" xfId="0" applyFont="1" applyBorder="1"/>
    <xf numFmtId="0" fontId="72" fillId="2" borderId="0" xfId="0" applyFont="1" applyBorder="1" applyAlignment="1">
      <alignment horizontal="center"/>
    </xf>
    <xf numFmtId="1" fontId="72" fillId="2" borderId="0" xfId="0" applyNumberFormat="1" applyFont="1" applyBorder="1"/>
    <xf numFmtId="0" fontId="72" fillId="2" borderId="5" xfId="0" applyFont="1" applyBorder="1"/>
    <xf numFmtId="0" fontId="73" fillId="2" borderId="4" xfId="0" applyFont="1" applyBorder="1"/>
    <xf numFmtId="0" fontId="73" fillId="2" borderId="0" xfId="0" applyFont="1" applyBorder="1"/>
    <xf numFmtId="0" fontId="73" fillId="2" borderId="0" xfId="0" applyFont="1" applyBorder="1" applyAlignment="1">
      <alignment horizontal="center"/>
    </xf>
    <xf numFmtId="1" fontId="73" fillId="2" borderId="0" xfId="0" applyNumberFormat="1" applyFont="1" applyBorder="1"/>
    <xf numFmtId="0" fontId="73" fillId="2" borderId="5" xfId="0" applyFont="1" applyBorder="1"/>
    <xf numFmtId="0" fontId="74" fillId="2" borderId="4" xfId="0" applyFont="1" applyBorder="1"/>
    <xf numFmtId="0" fontId="74" fillId="2" borderId="0" xfId="0" applyFont="1" applyBorder="1"/>
    <xf numFmtId="0" fontId="74" fillId="2" borderId="0" xfId="0" applyFont="1" applyBorder="1" applyAlignment="1">
      <alignment horizontal="center"/>
    </xf>
    <xf numFmtId="1" fontId="74" fillId="2" borderId="0" xfId="0" applyNumberFormat="1" applyFont="1" applyBorder="1"/>
    <xf numFmtId="0" fontId="74" fillId="2" borderId="5" xfId="0" applyFont="1" applyBorder="1"/>
    <xf numFmtId="0" fontId="75" fillId="2" borderId="11" xfId="0" applyFont="1" applyBorder="1"/>
    <xf numFmtId="0" fontId="75" fillId="2" borderId="12" xfId="0" applyFont="1" applyBorder="1"/>
    <xf numFmtId="0" fontId="75" fillId="2" borderId="12" xfId="0" applyFont="1" applyBorder="1" applyAlignment="1">
      <alignment horizontal="center"/>
    </xf>
    <xf numFmtId="1" fontId="75" fillId="2" borderId="12" xfId="0" applyNumberFormat="1" applyFont="1" applyBorder="1"/>
    <xf numFmtId="0" fontId="75" fillId="2" borderId="10" xfId="0" applyFont="1" applyBorder="1"/>
    <xf numFmtId="1" fontId="76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77" fillId="2" borderId="0" xfId="0" applyNumberFormat="1" applyFont="1"/>
    <xf numFmtId="1" fontId="78" fillId="2" borderId="0" xfId="0" applyNumberFormat="1" applyFont="1"/>
    <xf numFmtId="1" fontId="79" fillId="2" borderId="0" xfId="0" applyNumberFormat="1" applyFont="1"/>
    <xf numFmtId="1" fontId="80" fillId="2" borderId="0" xfId="0" applyNumberFormat="1" applyFont="1"/>
    <xf numFmtId="1" fontId="81" fillId="2" borderId="0" xfId="0" applyNumberFormat="1" applyFont="1"/>
    <xf numFmtId="1" fontId="82" fillId="2" borderId="0" xfId="0" applyNumberFormat="1" applyFont="1"/>
    <xf numFmtId="1" fontId="83" fillId="2" borderId="0" xfId="0" applyNumberFormat="1" applyFont="1"/>
    <xf numFmtId="1" fontId="84" fillId="2" borderId="0" xfId="0" applyNumberFormat="1" applyFont="1"/>
    <xf numFmtId="1" fontId="85" fillId="2" borderId="0" xfId="0" applyNumberFormat="1" applyFont="1"/>
    <xf numFmtId="1" fontId="86" fillId="2" borderId="0" xfId="0" applyNumberFormat="1" applyFont="1"/>
    <xf numFmtId="1" fontId="87" fillId="2" borderId="0" xfId="0" applyNumberFormat="1" applyFont="1"/>
    <xf numFmtId="1" fontId="88" fillId="2" borderId="0" xfId="0" applyNumberFormat="1" applyFont="1"/>
    <xf numFmtId="1" fontId="89" fillId="2" borderId="0" xfId="0" applyNumberFormat="1" applyFont="1"/>
    <xf numFmtId="1" fontId="90" fillId="2" borderId="0" xfId="0" applyNumberFormat="1" applyFont="1"/>
    <xf numFmtId="1" fontId="91" fillId="2" borderId="0" xfId="0" applyNumberFormat="1" applyFont="1"/>
    <xf numFmtId="1" fontId="92" fillId="2" borderId="0" xfId="0" applyNumberFormat="1" applyFont="1"/>
    <xf numFmtId="1" fontId="93" fillId="2" borderId="0" xfId="0" applyNumberFormat="1" applyFont="1"/>
    <xf numFmtId="1" fontId="94" fillId="2" borderId="0" xfId="0" applyNumberFormat="1" applyFont="1"/>
    <xf numFmtId="1" fontId="95" fillId="2" borderId="0" xfId="0" applyNumberFormat="1" applyFont="1"/>
    <xf numFmtId="1" fontId="96" fillId="2" borderId="0" xfId="0" applyNumberFormat="1" applyFont="1"/>
    <xf numFmtId="1" fontId="97" fillId="2" borderId="0" xfId="0" applyNumberFormat="1" applyFont="1"/>
    <xf numFmtId="1" fontId="98" fillId="2" borderId="0" xfId="0" applyNumberFormat="1" applyFont="1"/>
    <xf numFmtId="0" fontId="98" fillId="2" borderId="0" xfId="0" applyFont="1"/>
    <xf numFmtId="1" fontId="99" fillId="2" borderId="0" xfId="0" applyNumberFormat="1" applyFont="1"/>
    <xf numFmtId="1" fontId="100" fillId="2" borderId="0" xfId="0" applyNumberFormat="1" applyFont="1"/>
    <xf numFmtId="1" fontId="101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03" fillId="2" borderId="1" xfId="0" applyFont="1" applyBorder="1"/>
    <xf numFmtId="0" fontId="103" fillId="2" borderId="2" xfId="0" applyFont="1" applyBorder="1"/>
    <xf numFmtId="0" fontId="103" fillId="2" borderId="2" xfId="0" applyFont="1" applyBorder="1" applyAlignment="1">
      <alignment horizontal="center"/>
    </xf>
    <xf numFmtId="0" fontId="10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0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0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06" fillId="2" borderId="0" xfId="0" applyFont="1" applyBorder="1" applyAlignment="1">
      <alignment horizontal="left"/>
    </xf>
    <xf numFmtId="0" fontId="106" fillId="2" borderId="0" xfId="0" applyFont="1" applyBorder="1"/>
    <xf numFmtId="0" fontId="106" fillId="2" borderId="5" xfId="0" applyFont="1" applyBorder="1"/>
    <xf numFmtId="0" fontId="2" fillId="2" borderId="4" xfId="0" applyFont="1" applyBorder="1"/>
    <xf numFmtId="0" fontId="107" fillId="2" borderId="0" xfId="0" applyFont="1" applyBorder="1"/>
    <xf numFmtId="0" fontId="107" fillId="2" borderId="0" xfId="0" applyFont="1" applyBorder="1" applyAlignment="1">
      <alignment horizontal="center"/>
    </xf>
    <xf numFmtId="0" fontId="107" fillId="2" borderId="5" xfId="0" applyFont="1" applyBorder="1"/>
    <xf numFmtId="0" fontId="2" fillId="2" borderId="4" xfId="0" applyFont="1" applyBorder="1"/>
    <xf numFmtId="0" fontId="108" fillId="2" borderId="0" xfId="0" applyFont="1" applyBorder="1"/>
    <xf numFmtId="0" fontId="108" fillId="2" borderId="0" xfId="0" applyFont="1" applyBorder="1" applyAlignment="1">
      <alignment horizontal="center"/>
    </xf>
    <xf numFmtId="0" fontId="108" fillId="2" borderId="5" xfId="0" applyFont="1" applyBorder="1"/>
    <xf numFmtId="0" fontId="2" fillId="2" borderId="4" xfId="0" applyFont="1" applyBorder="1"/>
    <xf numFmtId="0" fontId="109" fillId="2" borderId="0" xfId="0" applyFont="1" applyBorder="1"/>
    <xf numFmtId="0" fontId="109" fillId="2" borderId="0" xfId="0" applyFont="1" applyBorder="1" applyAlignment="1">
      <alignment horizontal="center"/>
    </xf>
    <xf numFmtId="0" fontId="109" fillId="2" borderId="5" xfId="0" applyFont="1" applyBorder="1"/>
    <xf numFmtId="0" fontId="2" fillId="2" borderId="4" xfId="0" applyFont="1" applyBorder="1"/>
    <xf numFmtId="0" fontId="110" fillId="2" borderId="0" xfId="0" applyFont="1" applyBorder="1"/>
    <xf numFmtId="0" fontId="110" fillId="2" borderId="0" xfId="0" applyFont="1" applyBorder="1" applyAlignment="1">
      <alignment horizontal="center"/>
    </xf>
    <xf numFmtId="0" fontId="110" fillId="2" borderId="5" xfId="0" applyFont="1" applyBorder="1"/>
    <xf numFmtId="0" fontId="2" fillId="2" borderId="4" xfId="0" applyFont="1" applyBorder="1"/>
    <xf numFmtId="0" fontId="111" fillId="2" borderId="0" xfId="0" applyFont="1" applyBorder="1"/>
    <xf numFmtId="0" fontId="111" fillId="2" borderId="0" xfId="0" applyFont="1" applyBorder="1" applyAlignment="1">
      <alignment horizontal="center"/>
    </xf>
    <xf numFmtId="0" fontId="111" fillId="2" borderId="5" xfId="0" applyFont="1" applyBorder="1"/>
    <xf numFmtId="0" fontId="2" fillId="2" borderId="4" xfId="0" applyFont="1" applyBorder="1"/>
    <xf numFmtId="0" fontId="112" fillId="2" borderId="0" xfId="0" applyFont="1" applyBorder="1"/>
    <xf numFmtId="0" fontId="112" fillId="2" borderId="0" xfId="0" applyFont="1" applyBorder="1" applyAlignment="1">
      <alignment horizontal="center"/>
    </xf>
    <xf numFmtId="0" fontId="112" fillId="2" borderId="5" xfId="0" applyFont="1" applyBorder="1"/>
    <xf numFmtId="0" fontId="2" fillId="2" borderId="4" xfId="0" applyFont="1" applyBorder="1"/>
    <xf numFmtId="0" fontId="113" fillId="2" borderId="0" xfId="0" applyFont="1" applyBorder="1"/>
    <xf numFmtId="0" fontId="11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13" fillId="2" borderId="5" xfId="0" applyFont="1" applyBorder="1"/>
    <xf numFmtId="0" fontId="2" fillId="2" borderId="4" xfId="0" applyFont="1" applyBorder="1"/>
    <xf numFmtId="0" fontId="114" fillId="2" borderId="0" xfId="0" applyFont="1" applyBorder="1"/>
    <xf numFmtId="0" fontId="114" fillId="2" borderId="0" xfId="0" applyFont="1" applyBorder="1" applyAlignment="1">
      <alignment horizontal="center"/>
    </xf>
    <xf numFmtId="0" fontId="2" fillId="2" borderId="0" xfId="0" applyFont="1" applyBorder="1"/>
    <xf numFmtId="0" fontId="114" fillId="2" borderId="5" xfId="0" applyFont="1" applyBorder="1"/>
    <xf numFmtId="0" fontId="2" fillId="2" borderId="4" xfId="0" applyFont="1" applyBorder="1"/>
    <xf numFmtId="0" fontId="115" fillId="2" borderId="0" xfId="0" applyFont="1" applyBorder="1"/>
    <xf numFmtId="0" fontId="115" fillId="2" borderId="0" xfId="0" applyFont="1" applyBorder="1" applyAlignment="1">
      <alignment horizontal="center"/>
    </xf>
    <xf numFmtId="0" fontId="115" fillId="2" borderId="5" xfId="0" applyFont="1" applyBorder="1"/>
    <xf numFmtId="0" fontId="2" fillId="2" borderId="4" xfId="0" applyFont="1" applyBorder="1"/>
    <xf numFmtId="0" fontId="116" fillId="2" borderId="0" xfId="0" applyFont="1" applyBorder="1"/>
    <xf numFmtId="0" fontId="116" fillId="2" borderId="0" xfId="0" applyFont="1" applyBorder="1" applyAlignment="1">
      <alignment horizontal="center"/>
    </xf>
    <xf numFmtId="0" fontId="116" fillId="2" borderId="6" xfId="0" applyFont="1" applyBorder="1" applyAlignment="1">
      <alignment horizontal="center"/>
    </xf>
    <xf numFmtId="0" fontId="116" fillId="2" borderId="3" xfId="0" applyFont="1" applyBorder="1" applyAlignment="1">
      <alignment horizontal="center" wrapText="1"/>
    </xf>
    <xf numFmtId="0" fontId="116" fillId="2" borderId="5" xfId="0" applyFont="1" applyBorder="1"/>
    <xf numFmtId="0" fontId="117" fillId="2" borderId="4" xfId="0" applyFont="1" applyBorder="1"/>
    <xf numFmtId="0" fontId="117" fillId="2" borderId="0" xfId="0" applyFont="1" applyBorder="1"/>
    <xf numFmtId="0" fontId="11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17" fillId="2" borderId="5" xfId="0" applyFont="1" applyBorder="1"/>
    <xf numFmtId="0" fontId="118" fillId="2" borderId="4" xfId="0" applyFont="1" applyBorder="1"/>
    <xf numFmtId="0" fontId="118" fillId="2" borderId="0" xfId="0" applyFont="1" applyBorder="1"/>
    <xf numFmtId="0" fontId="118" fillId="2" borderId="0" xfId="0" applyFont="1" applyBorder="1" applyAlignment="1">
      <alignment horizontal="center"/>
    </xf>
    <xf numFmtId="0" fontId="118" fillId="2" borderId="7" xfId="0" applyFont="1" applyBorder="1"/>
    <xf numFmtId="0" fontId="118" fillId="2" borderId="5" xfId="0" applyFont="1" applyBorder="1"/>
    <xf numFmtId="0" fontId="119" fillId="2" borderId="4" xfId="0" applyFont="1" applyBorder="1"/>
    <xf numFmtId="0" fontId="119" fillId="2" borderId="0" xfId="0" applyFont="1" applyBorder="1"/>
    <xf numFmtId="0" fontId="11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19" fillId="2" borderId="5" xfId="0" applyFont="1" applyBorder="1"/>
    <xf numFmtId="0" fontId="120" fillId="2" borderId="4" xfId="0" applyFont="1" applyBorder="1"/>
    <xf numFmtId="0" fontId="120" fillId="2" borderId="0" xfId="0" applyFont="1" applyBorder="1"/>
    <xf numFmtId="0" fontId="12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20" fillId="2" borderId="5" xfId="0" applyFont="1" applyBorder="1"/>
    <xf numFmtId="0" fontId="121" fillId="2" borderId="4" xfId="0" applyFont="1" applyBorder="1"/>
    <xf numFmtId="0" fontId="121" fillId="2" borderId="0" xfId="0" applyFont="1" applyBorder="1"/>
    <xf numFmtId="0" fontId="12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21" fillId="2" borderId="7" xfId="0" applyFont="1" applyBorder="1" applyAlignment="1">
      <alignment horizontal="center" vertical="center"/>
    </xf>
    <xf numFmtId="2" fontId="121" fillId="2" borderId="5" xfId="0" applyNumberFormat="1" applyFont="1" applyBorder="1" applyAlignment="1">
      <alignment horizontal="center"/>
    </xf>
    <xf numFmtId="0" fontId="12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22" fillId="2" borderId="4" xfId="0" applyFont="1" applyBorder="1"/>
    <xf numFmtId="0" fontId="122" fillId="2" borderId="0" xfId="0" applyFont="1" applyBorder="1"/>
    <xf numFmtId="0" fontId="122" fillId="2" borderId="0" xfId="0" applyFont="1" applyBorder="1" applyAlignment="1">
      <alignment horizontal="center"/>
    </xf>
    <xf numFmtId="0" fontId="122" fillId="2" borderId="9" xfId="0" applyFont="1" applyBorder="1" applyAlignment="1">
      <alignment horizontal="center"/>
    </xf>
    <xf numFmtId="0" fontId="122" fillId="2" borderId="10" xfId="0" applyFont="1" applyBorder="1" applyAlignment="1">
      <alignment horizontal="center"/>
    </xf>
    <xf numFmtId="0" fontId="122" fillId="2" borderId="5" xfId="0" applyFont="1" applyBorder="1"/>
    <xf numFmtId="0" fontId="2" fillId="2" borderId="4" xfId="0" applyFont="1" applyBorder="1"/>
    <xf numFmtId="0" fontId="123" fillId="2" borderId="0" xfId="0" applyFont="1" applyBorder="1"/>
    <xf numFmtId="0" fontId="2" fillId="2" borderId="0" xfId="0" applyFont="1" applyBorder="1" applyAlignment="1">
      <alignment horizontal="center"/>
    </xf>
    <xf numFmtId="0" fontId="123" fillId="2" borderId="0" xfId="0" applyFont="1" applyBorder="1" applyAlignment="1">
      <alignment horizontal="center"/>
    </xf>
    <xf numFmtId="0" fontId="123" fillId="2" borderId="9" xfId="0" applyFont="1" applyBorder="1"/>
    <xf numFmtId="0" fontId="123" fillId="2" borderId="10" xfId="0" applyFont="1" applyBorder="1"/>
    <xf numFmtId="0" fontId="123" fillId="2" borderId="5" xfId="0" applyFont="1" applyBorder="1"/>
    <xf numFmtId="0" fontId="124" fillId="2" borderId="4" xfId="0" applyFont="1" applyBorder="1"/>
    <xf numFmtId="0" fontId="124" fillId="2" borderId="0" xfId="0" applyFont="1" applyBorder="1"/>
    <xf numFmtId="0" fontId="124" fillId="2" borderId="0" xfId="0" applyFont="1" applyBorder="1" applyAlignment="1">
      <alignment horizontal="center"/>
    </xf>
    <xf numFmtId="0" fontId="124" fillId="2" borderId="5" xfId="0" applyFont="1" applyBorder="1"/>
    <xf numFmtId="0" fontId="2" fillId="2" borderId="4" xfId="0" applyFont="1" applyBorder="1"/>
    <xf numFmtId="0" fontId="125" fillId="2" borderId="0" xfId="0" applyFont="1" applyBorder="1"/>
    <xf numFmtId="0" fontId="12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25" fillId="2" borderId="5" xfId="0" applyFont="1" applyBorder="1"/>
    <xf numFmtId="0" fontId="127" fillId="2" borderId="4" xfId="0" applyFont="1" applyBorder="1"/>
    <xf numFmtId="0" fontId="127" fillId="2" borderId="0" xfId="0" applyFont="1" applyBorder="1"/>
    <xf numFmtId="0" fontId="127" fillId="2" borderId="0" xfId="0" applyFont="1" applyBorder="1" applyAlignment="1">
      <alignment horizontal="center"/>
    </xf>
    <xf numFmtId="0" fontId="126" fillId="2" borderId="0" xfId="0" applyFont="1" applyBorder="1" applyAlignment="1">
      <alignment horizontal="center"/>
    </xf>
    <xf numFmtId="0" fontId="12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28" fillId="2" borderId="0" xfId="0" applyFont="1" applyBorder="1"/>
    <xf numFmtId="0" fontId="12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2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30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3" fillId="2" borderId="5" xfId="0" applyFont="1" applyBorder="1"/>
    <xf numFmtId="1" fontId="13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6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2" fillId="2" borderId="5" xfId="0" applyFont="1" applyBorder="1"/>
    <xf numFmtId="0" fontId="2" fillId="2" borderId="4" xfId="0" applyFont="1" applyBorder="1"/>
    <xf numFmtId="0" fontId="163" fillId="2" borderId="0" xfId="0" applyFont="1" applyBorder="1"/>
    <xf numFmtId="0" fontId="163" fillId="2" borderId="0" xfId="0" applyFont="1" applyBorder="1" applyAlignment="1">
      <alignment horizontal="center"/>
    </xf>
    <xf numFmtId="1" fontId="163" fillId="2" borderId="0" xfId="0" applyNumberFormat="1" applyFont="1" applyBorder="1"/>
    <xf numFmtId="0" fontId="163" fillId="2" borderId="5" xfId="0" applyFont="1" applyBorder="1"/>
    <xf numFmtId="0" fontId="164" fillId="2" borderId="4" xfId="0" applyFont="1" applyBorder="1"/>
    <xf numFmtId="0" fontId="164" fillId="2" borderId="0" xfId="0" applyFont="1" applyBorder="1"/>
    <xf numFmtId="0" fontId="16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64" fillId="2" borderId="5" xfId="0" applyFont="1" applyBorder="1"/>
    <xf numFmtId="0" fontId="6" fillId="2" borderId="4" xfId="0" applyFont="1" applyBorder="1"/>
    <xf numFmtId="0" fontId="165" fillId="2" borderId="0" xfId="0" applyFont="1" applyBorder="1"/>
    <xf numFmtId="0" fontId="165" fillId="2" borderId="0" xfId="0" applyFont="1" applyBorder="1" applyAlignment="1">
      <alignment horizontal="center"/>
    </xf>
    <xf numFmtId="1" fontId="16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65" fillId="2" borderId="5" xfId="0" applyFont="1" applyBorder="1"/>
    <xf numFmtId="0" fontId="166" fillId="2" borderId="4" xfId="0" applyFont="1" applyBorder="1" applyAlignment="1">
      <alignment horizontal="center"/>
    </xf>
    <xf numFmtId="0" fontId="166" fillId="2" borderId="0" xfId="0" applyFont="1" applyBorder="1" applyAlignment="1">
      <alignment horizontal="center"/>
    </xf>
    <xf numFmtId="0" fontId="166" fillId="2" borderId="0" xfId="0" applyFont="1" applyBorder="1"/>
    <xf numFmtId="0" fontId="166" fillId="2" borderId="5" xfId="0" applyFont="1" applyBorder="1"/>
    <xf numFmtId="0" fontId="6" fillId="2" borderId="4" xfId="0" applyFont="1" applyBorder="1"/>
    <xf numFmtId="0" fontId="167" fillId="2" borderId="0" xfId="0" applyFont="1" applyBorder="1"/>
    <xf numFmtId="0" fontId="167" fillId="2" borderId="0" xfId="0" applyFont="1" applyBorder="1" applyAlignment="1">
      <alignment horizontal="center"/>
    </xf>
    <xf numFmtId="1" fontId="16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67" fillId="2" borderId="5" xfId="0" applyFont="1" applyBorder="1"/>
    <xf numFmtId="0" fontId="168" fillId="2" borderId="4" xfId="0" applyFont="1" applyBorder="1"/>
    <xf numFmtId="0" fontId="168" fillId="2" borderId="0" xfId="0" applyFont="1" applyBorder="1"/>
    <xf numFmtId="0" fontId="168" fillId="2" borderId="0" xfId="0" applyFont="1" applyBorder="1" applyAlignment="1">
      <alignment horizontal="center"/>
    </xf>
    <xf numFmtId="1" fontId="168" fillId="2" borderId="0" xfId="0" applyNumberFormat="1" applyFont="1" applyBorder="1"/>
    <xf numFmtId="0" fontId="168" fillId="2" borderId="5" xfId="0" applyFont="1" applyBorder="1"/>
    <xf numFmtId="0" fontId="169" fillId="2" borderId="4" xfId="0" applyFont="1" applyBorder="1"/>
    <xf numFmtId="0" fontId="169" fillId="2" borderId="0" xfId="0" applyFont="1" applyBorder="1"/>
    <xf numFmtId="0" fontId="169" fillId="2" borderId="0" xfId="0" applyFont="1" applyBorder="1" applyAlignment="1">
      <alignment horizontal="center"/>
    </xf>
    <xf numFmtId="1" fontId="169" fillId="2" borderId="0" xfId="0" applyNumberFormat="1" applyFont="1" applyBorder="1"/>
    <xf numFmtId="0" fontId="169" fillId="2" borderId="5" xfId="0" applyFont="1" applyBorder="1"/>
    <xf numFmtId="0" fontId="170" fillId="2" borderId="4" xfId="0" applyFont="1" applyBorder="1"/>
    <xf numFmtId="0" fontId="170" fillId="2" borderId="0" xfId="0" applyFont="1" applyBorder="1"/>
    <xf numFmtId="0" fontId="170" fillId="2" borderId="0" xfId="0" applyFont="1" applyBorder="1" applyAlignment="1">
      <alignment horizontal="center"/>
    </xf>
    <xf numFmtId="1" fontId="170" fillId="2" borderId="0" xfId="0" applyNumberFormat="1" applyFont="1" applyBorder="1"/>
    <xf numFmtId="0" fontId="170" fillId="2" borderId="5" xfId="0" applyFont="1" applyBorder="1"/>
    <xf numFmtId="0" fontId="171" fillId="2" borderId="11" xfId="0" applyFont="1" applyBorder="1"/>
    <xf numFmtId="0" fontId="171" fillId="2" borderId="12" xfId="0" applyFont="1" applyBorder="1"/>
    <xf numFmtId="0" fontId="171" fillId="2" borderId="12" xfId="0" applyFont="1" applyBorder="1" applyAlignment="1">
      <alignment horizontal="center"/>
    </xf>
    <xf numFmtId="1" fontId="171" fillId="2" borderId="12" xfId="0" applyNumberFormat="1" applyFont="1" applyBorder="1"/>
    <xf numFmtId="0" fontId="171" fillId="2" borderId="10" xfId="0" applyFont="1" applyBorder="1"/>
    <xf numFmtId="1" fontId="17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73" fillId="2" borderId="0" xfId="0" applyNumberFormat="1" applyFont="1"/>
    <xf numFmtId="1" fontId="174" fillId="2" borderId="0" xfId="0" applyNumberFormat="1" applyFont="1"/>
    <xf numFmtId="1" fontId="175" fillId="2" borderId="0" xfId="0" applyNumberFormat="1" applyFont="1"/>
    <xf numFmtId="1" fontId="176" fillId="2" borderId="0" xfId="0" applyNumberFormat="1" applyFont="1"/>
    <xf numFmtId="1" fontId="177" fillId="2" borderId="0" xfId="0" applyNumberFormat="1" applyFont="1"/>
    <xf numFmtId="1" fontId="178" fillId="2" borderId="0" xfId="0" applyNumberFormat="1" applyFont="1"/>
    <xf numFmtId="1" fontId="179" fillId="2" borderId="0" xfId="0" applyNumberFormat="1" applyFont="1"/>
    <xf numFmtId="1" fontId="180" fillId="2" borderId="0" xfId="0" applyNumberFormat="1" applyFont="1"/>
    <xf numFmtId="1" fontId="181" fillId="2" borderId="0" xfId="0" applyNumberFormat="1" applyFont="1"/>
    <xf numFmtId="1" fontId="182" fillId="2" borderId="0" xfId="0" applyNumberFormat="1" applyFont="1"/>
    <xf numFmtId="1" fontId="183" fillId="2" borderId="0" xfId="0" applyNumberFormat="1" applyFont="1"/>
    <xf numFmtId="1" fontId="184" fillId="2" borderId="0" xfId="0" applyNumberFormat="1" applyFont="1"/>
    <xf numFmtId="1" fontId="185" fillId="2" borderId="0" xfId="0" applyNumberFormat="1" applyFont="1"/>
    <xf numFmtId="1" fontId="186" fillId="2" borderId="0" xfId="0" applyNumberFormat="1" applyFont="1"/>
    <xf numFmtId="1" fontId="187" fillId="2" borderId="0" xfId="0" applyNumberFormat="1" applyFont="1"/>
    <xf numFmtId="1" fontId="188" fillId="2" borderId="0" xfId="0" applyNumberFormat="1" applyFont="1"/>
    <xf numFmtId="1" fontId="189" fillId="2" borderId="0" xfId="0" applyNumberFormat="1" applyFont="1"/>
    <xf numFmtId="1" fontId="190" fillId="2" borderId="0" xfId="0" applyNumberFormat="1" applyFont="1"/>
    <xf numFmtId="1" fontId="191" fillId="2" borderId="0" xfId="0" applyNumberFormat="1" applyFont="1"/>
    <xf numFmtId="1" fontId="192" fillId="2" borderId="0" xfId="0" applyNumberFormat="1" applyFont="1"/>
    <xf numFmtId="1" fontId="193" fillId="2" borderId="0" xfId="0" applyNumberFormat="1" applyFont="1"/>
    <xf numFmtId="1" fontId="194" fillId="2" borderId="0" xfId="0" applyNumberFormat="1" applyFont="1"/>
    <xf numFmtId="0" fontId="194" fillId="2" borderId="0" xfId="0" applyFont="1"/>
    <xf numFmtId="1" fontId="195" fillId="2" borderId="0" xfId="0" applyNumberFormat="1" applyFont="1"/>
    <xf numFmtId="1" fontId="196" fillId="2" borderId="0" xfId="0" applyNumberFormat="1" applyFont="1"/>
    <xf numFmtId="1" fontId="19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98" fillId="2" borderId="1" xfId="0" applyFont="1" applyBorder="1"/>
    <xf numFmtId="0" fontId="198" fillId="2" borderId="2" xfId="0" applyFont="1" applyBorder="1"/>
    <xf numFmtId="0" fontId="198" fillId="2" borderId="2" xfId="0" applyFont="1" applyBorder="1" applyAlignment="1">
      <alignment horizontal="center"/>
    </xf>
    <xf numFmtId="0" fontId="19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9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20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201" fillId="2" borderId="0" xfId="0" applyFont="1" applyBorder="1" applyAlignment="1">
      <alignment horizontal="left"/>
    </xf>
    <xf numFmtId="0" fontId="201" fillId="2" borderId="0" xfId="0" applyFont="1" applyBorder="1"/>
    <xf numFmtId="0" fontId="201" fillId="2" borderId="5" xfId="0" applyFont="1" applyBorder="1"/>
    <xf numFmtId="0" fontId="2" fillId="2" borderId="4" xfId="0" applyFont="1" applyBorder="1"/>
    <xf numFmtId="0" fontId="202" fillId="2" borderId="0" xfId="0" applyFont="1" applyBorder="1"/>
    <xf numFmtId="0" fontId="202" fillId="2" borderId="0" xfId="0" applyFont="1" applyBorder="1" applyAlignment="1">
      <alignment horizontal="center"/>
    </xf>
    <xf numFmtId="0" fontId="202" fillId="2" borderId="5" xfId="0" applyFont="1" applyBorder="1"/>
    <xf numFmtId="0" fontId="2" fillId="2" borderId="4" xfId="0" applyFont="1" applyBorder="1"/>
    <xf numFmtId="0" fontId="203" fillId="2" borderId="0" xfId="0" applyFont="1" applyBorder="1"/>
    <xf numFmtId="0" fontId="203" fillId="2" borderId="0" xfId="0" applyFont="1" applyBorder="1" applyAlignment="1">
      <alignment horizontal="center"/>
    </xf>
    <xf numFmtId="0" fontId="203" fillId="2" borderId="5" xfId="0" applyFont="1" applyBorder="1"/>
    <xf numFmtId="0" fontId="2" fillId="2" borderId="4" xfId="0" applyFont="1" applyBorder="1"/>
    <xf numFmtId="0" fontId="204" fillId="2" borderId="0" xfId="0" applyFont="1" applyBorder="1"/>
    <xf numFmtId="0" fontId="204" fillId="2" borderId="0" xfId="0" applyFont="1" applyBorder="1" applyAlignment="1">
      <alignment horizontal="center"/>
    </xf>
    <xf numFmtId="0" fontId="204" fillId="2" borderId="5" xfId="0" applyFont="1" applyBorder="1"/>
    <xf numFmtId="0" fontId="2" fillId="2" borderId="4" xfId="0" applyFont="1" applyBorder="1"/>
    <xf numFmtId="0" fontId="205" fillId="2" borderId="0" xfId="0" applyFont="1" applyBorder="1"/>
    <xf numFmtId="0" fontId="205" fillId="2" borderId="0" xfId="0" applyFont="1" applyBorder="1" applyAlignment="1">
      <alignment horizontal="center"/>
    </xf>
    <xf numFmtId="0" fontId="205" fillId="2" borderId="5" xfId="0" applyFont="1" applyBorder="1"/>
    <xf numFmtId="0" fontId="2" fillId="2" borderId="4" xfId="0" applyFont="1" applyBorder="1"/>
    <xf numFmtId="0" fontId="206" fillId="2" borderId="0" xfId="0" applyFont="1" applyBorder="1"/>
    <xf numFmtId="0" fontId="206" fillId="2" borderId="0" xfId="0" applyFont="1" applyBorder="1" applyAlignment="1">
      <alignment horizontal="center"/>
    </xf>
    <xf numFmtId="0" fontId="206" fillId="2" borderId="5" xfId="0" applyFont="1" applyBorder="1"/>
    <xf numFmtId="0" fontId="2" fillId="2" borderId="4" xfId="0" applyFont="1" applyBorder="1"/>
    <xf numFmtId="0" fontId="207" fillId="2" borderId="0" xfId="0" applyFont="1" applyBorder="1"/>
    <xf numFmtId="0" fontId="207" fillId="2" borderId="0" xfId="0" applyFont="1" applyBorder="1" applyAlignment="1">
      <alignment horizontal="center"/>
    </xf>
    <xf numFmtId="0" fontId="207" fillId="2" borderId="5" xfId="0" applyFont="1" applyBorder="1"/>
    <xf numFmtId="0" fontId="2" fillId="2" borderId="4" xfId="0" applyFont="1" applyBorder="1"/>
    <xf numFmtId="0" fontId="208" fillId="2" borderId="0" xfId="0" applyFont="1" applyBorder="1"/>
    <xf numFmtId="0" fontId="20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208" fillId="2" borderId="5" xfId="0" applyFont="1" applyBorder="1"/>
    <xf numFmtId="0" fontId="2" fillId="2" borderId="4" xfId="0" applyFont="1" applyBorder="1"/>
    <xf numFmtId="0" fontId="209" fillId="2" borderId="0" xfId="0" applyFont="1" applyBorder="1"/>
    <xf numFmtId="0" fontId="209" fillId="2" borderId="0" xfId="0" applyFont="1" applyBorder="1" applyAlignment="1">
      <alignment horizontal="center"/>
    </xf>
    <xf numFmtId="0" fontId="2" fillId="2" borderId="0" xfId="0" applyFont="1" applyBorder="1"/>
    <xf numFmtId="0" fontId="209" fillId="2" borderId="5" xfId="0" applyFont="1" applyBorder="1"/>
    <xf numFmtId="0" fontId="2" fillId="2" borderId="4" xfId="0" applyFont="1" applyBorder="1"/>
    <xf numFmtId="0" fontId="210" fillId="2" borderId="0" xfId="0" applyFont="1" applyBorder="1"/>
    <xf numFmtId="0" fontId="210" fillId="2" borderId="0" xfId="0" applyFont="1" applyBorder="1" applyAlignment="1">
      <alignment horizontal="center"/>
    </xf>
    <xf numFmtId="0" fontId="210" fillId="2" borderId="5" xfId="0" applyFont="1" applyBorder="1"/>
    <xf numFmtId="0" fontId="2" fillId="2" borderId="4" xfId="0" applyFont="1" applyBorder="1"/>
    <xf numFmtId="0" fontId="211" fillId="2" borderId="0" xfId="0" applyFont="1" applyBorder="1"/>
    <xf numFmtId="0" fontId="211" fillId="2" borderId="0" xfId="0" applyFont="1" applyBorder="1" applyAlignment="1">
      <alignment horizontal="center"/>
    </xf>
    <xf numFmtId="0" fontId="211" fillId="2" borderId="6" xfId="0" applyFont="1" applyBorder="1" applyAlignment="1">
      <alignment horizontal="center"/>
    </xf>
    <xf numFmtId="0" fontId="211" fillId="2" borderId="3" xfId="0" applyFont="1" applyBorder="1" applyAlignment="1">
      <alignment horizontal="center" wrapText="1"/>
    </xf>
    <xf numFmtId="0" fontId="211" fillId="2" borderId="5" xfId="0" applyFont="1" applyBorder="1"/>
    <xf numFmtId="0" fontId="212" fillId="2" borderId="4" xfId="0" applyFont="1" applyBorder="1"/>
    <xf numFmtId="0" fontId="212" fillId="2" borderId="0" xfId="0" applyFont="1" applyBorder="1"/>
    <xf numFmtId="0" fontId="21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212" fillId="2" borderId="5" xfId="0" applyFont="1" applyBorder="1"/>
    <xf numFmtId="0" fontId="213" fillId="2" borderId="4" xfId="0" applyFont="1" applyBorder="1"/>
    <xf numFmtId="0" fontId="213" fillId="2" borderId="0" xfId="0" applyFont="1" applyBorder="1"/>
    <xf numFmtId="0" fontId="213" fillId="2" borderId="0" xfId="0" applyFont="1" applyBorder="1" applyAlignment="1">
      <alignment horizontal="center"/>
    </xf>
    <xf numFmtId="0" fontId="213" fillId="2" borderId="7" xfId="0" applyFont="1" applyBorder="1"/>
    <xf numFmtId="0" fontId="213" fillId="2" borderId="5" xfId="0" applyFont="1" applyBorder="1"/>
    <xf numFmtId="0" fontId="214" fillId="2" borderId="4" xfId="0" applyFont="1" applyBorder="1"/>
    <xf numFmtId="0" fontId="214" fillId="2" borderId="0" xfId="0" applyFont="1" applyBorder="1"/>
    <xf numFmtId="0" fontId="21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214" fillId="2" borderId="5" xfId="0" applyFont="1" applyBorder="1"/>
    <xf numFmtId="0" fontId="215" fillId="2" borderId="4" xfId="0" applyFont="1" applyBorder="1"/>
    <xf numFmtId="0" fontId="215" fillId="2" borderId="0" xfId="0" applyFont="1" applyBorder="1"/>
    <xf numFmtId="0" fontId="21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215" fillId="2" borderId="5" xfId="0" applyFont="1" applyBorder="1"/>
    <xf numFmtId="0" fontId="216" fillId="2" borderId="4" xfId="0" applyFont="1" applyBorder="1"/>
    <xf numFmtId="0" fontId="216" fillId="2" borderId="0" xfId="0" applyFont="1" applyBorder="1"/>
    <xf numFmtId="0" fontId="21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216" fillId="2" borderId="7" xfId="0" applyFont="1" applyBorder="1" applyAlignment="1">
      <alignment horizontal="center" vertical="center"/>
    </xf>
    <xf numFmtId="2" fontId="216" fillId="2" borderId="5" xfId="0" applyNumberFormat="1" applyFont="1" applyBorder="1" applyAlignment="1">
      <alignment horizontal="center"/>
    </xf>
    <xf numFmtId="0" fontId="21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217" fillId="2" borderId="4" xfId="0" applyFont="1" applyBorder="1"/>
    <xf numFmtId="0" fontId="217" fillId="2" borderId="0" xfId="0" applyFont="1" applyBorder="1"/>
    <xf numFmtId="0" fontId="217" fillId="2" borderId="0" xfId="0" applyFont="1" applyBorder="1" applyAlignment="1">
      <alignment horizontal="center"/>
    </xf>
    <xf numFmtId="0" fontId="217" fillId="2" borderId="9" xfId="0" applyFont="1" applyBorder="1" applyAlignment="1">
      <alignment horizontal="center"/>
    </xf>
    <xf numFmtId="0" fontId="217" fillId="2" borderId="10" xfId="0" applyFont="1" applyBorder="1" applyAlignment="1">
      <alignment horizontal="center"/>
    </xf>
    <xf numFmtId="0" fontId="217" fillId="2" borderId="5" xfId="0" applyFont="1" applyBorder="1"/>
    <xf numFmtId="0" fontId="2" fillId="2" borderId="4" xfId="0" applyFont="1" applyBorder="1"/>
    <xf numFmtId="0" fontId="218" fillId="2" borderId="0" xfId="0" applyFont="1" applyBorder="1"/>
    <xf numFmtId="0" fontId="2" fillId="2" borderId="0" xfId="0" applyFont="1" applyBorder="1" applyAlignment="1">
      <alignment horizontal="center"/>
    </xf>
    <xf numFmtId="0" fontId="218" fillId="2" borderId="0" xfId="0" applyFont="1" applyBorder="1" applyAlignment="1">
      <alignment horizontal="center"/>
    </xf>
    <xf numFmtId="0" fontId="218" fillId="2" borderId="9" xfId="0" applyFont="1" applyBorder="1"/>
    <xf numFmtId="0" fontId="218" fillId="2" borderId="10" xfId="0" applyFont="1" applyBorder="1"/>
    <xf numFmtId="0" fontId="218" fillId="2" borderId="5" xfId="0" applyFont="1" applyBorder="1"/>
    <xf numFmtId="0" fontId="219" fillId="2" borderId="4" xfId="0" applyFont="1" applyBorder="1"/>
    <xf numFmtId="0" fontId="219" fillId="2" borderId="0" xfId="0" applyFont="1" applyBorder="1"/>
    <xf numFmtId="0" fontId="219" fillId="2" borderId="0" xfId="0" applyFont="1" applyBorder="1" applyAlignment="1">
      <alignment horizontal="center"/>
    </xf>
    <xf numFmtId="0" fontId="219" fillId="2" borderId="5" xfId="0" applyFont="1" applyBorder="1"/>
    <xf numFmtId="0" fontId="2" fillId="2" borderId="4" xfId="0" applyFont="1" applyBorder="1"/>
    <xf numFmtId="0" fontId="220" fillId="2" borderId="0" xfId="0" applyFont="1" applyBorder="1"/>
    <xf numFmtId="0" fontId="22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220" fillId="2" borderId="5" xfId="0" applyFont="1" applyBorder="1"/>
    <xf numFmtId="0" fontId="222" fillId="2" borderId="4" xfId="0" applyFont="1" applyBorder="1"/>
    <xf numFmtId="0" fontId="222" fillId="2" borderId="0" xfId="0" applyFont="1" applyBorder="1"/>
    <xf numFmtId="0" fontId="222" fillId="2" borderId="0" xfId="0" applyFont="1" applyBorder="1" applyAlignment="1">
      <alignment horizontal="center"/>
    </xf>
    <xf numFmtId="0" fontId="221" fillId="2" borderId="0" xfId="0" applyFont="1" applyBorder="1" applyAlignment="1">
      <alignment horizontal="center"/>
    </xf>
    <xf numFmtId="0" fontId="22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223" fillId="2" borderId="0" xfId="0" applyFont="1" applyBorder="1"/>
    <xf numFmtId="0" fontId="22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22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225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2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2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28" fillId="2" borderId="5" xfId="0" applyFont="1" applyBorder="1"/>
    <xf numFmtId="1" fontId="22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22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23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23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3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3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4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4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4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4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4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4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4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4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4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4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5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5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5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5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5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5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25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57" fillId="2" borderId="5" xfId="0" applyFont="1" applyBorder="1"/>
    <xf numFmtId="0" fontId="2" fillId="2" borderId="4" xfId="0" applyFont="1" applyBorder="1"/>
    <xf numFmtId="0" fontId="258" fillId="2" borderId="0" xfId="0" applyFont="1" applyBorder="1"/>
    <xf numFmtId="0" fontId="258" fillId="2" borderId="0" xfId="0" applyFont="1" applyBorder="1" applyAlignment="1">
      <alignment horizontal="center"/>
    </xf>
    <xf numFmtId="1" fontId="258" fillId="2" borderId="0" xfId="0" applyNumberFormat="1" applyFont="1" applyBorder="1"/>
    <xf numFmtId="0" fontId="258" fillId="2" borderId="5" xfId="0" applyFont="1" applyBorder="1"/>
    <xf numFmtId="0" fontId="259" fillId="2" borderId="4" xfId="0" applyFont="1" applyBorder="1"/>
    <xf numFmtId="0" fontId="259" fillId="2" borderId="0" xfId="0" applyFont="1" applyBorder="1"/>
    <xf numFmtId="0" fontId="25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259" fillId="2" borderId="5" xfId="0" applyFont="1" applyBorder="1"/>
    <xf numFmtId="0" fontId="6" fillId="2" borderId="4" xfId="0" applyFont="1" applyBorder="1"/>
    <xf numFmtId="0" fontId="260" fillId="2" borderId="0" xfId="0" applyFont="1" applyBorder="1"/>
    <xf numFmtId="0" fontId="260" fillId="2" borderId="0" xfId="0" applyFont="1" applyBorder="1" applyAlignment="1">
      <alignment horizontal="center"/>
    </xf>
    <xf numFmtId="1" fontId="26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260" fillId="2" borderId="5" xfId="0" applyFont="1" applyBorder="1"/>
    <xf numFmtId="0" fontId="261" fillId="2" borderId="4" xfId="0" applyFont="1" applyBorder="1" applyAlignment="1">
      <alignment horizontal="center"/>
    </xf>
    <xf numFmtId="0" fontId="261" fillId="2" borderId="0" xfId="0" applyFont="1" applyBorder="1" applyAlignment="1">
      <alignment horizontal="center"/>
    </xf>
    <xf numFmtId="0" fontId="261" fillId="2" borderId="0" xfId="0" applyFont="1" applyBorder="1"/>
    <xf numFmtId="0" fontId="261" fillId="2" borderId="5" xfId="0" applyFont="1" applyBorder="1"/>
    <xf numFmtId="0" fontId="6" fillId="2" borderId="4" xfId="0" applyFont="1" applyBorder="1"/>
    <xf numFmtId="0" fontId="262" fillId="2" borderId="0" xfId="0" applyFont="1" applyBorder="1"/>
    <xf numFmtId="0" fontId="262" fillId="2" borderId="0" xfId="0" applyFont="1" applyBorder="1" applyAlignment="1">
      <alignment horizontal="center"/>
    </xf>
    <xf numFmtId="1" fontId="26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262" fillId="2" borderId="5" xfId="0" applyFont="1" applyBorder="1"/>
    <xf numFmtId="0" fontId="263" fillId="2" borderId="4" xfId="0" applyFont="1" applyBorder="1"/>
    <xf numFmtId="0" fontId="263" fillId="2" borderId="0" xfId="0" applyFont="1" applyBorder="1"/>
    <xf numFmtId="0" fontId="263" fillId="2" borderId="0" xfId="0" applyFont="1" applyBorder="1" applyAlignment="1">
      <alignment horizontal="center"/>
    </xf>
    <xf numFmtId="1" fontId="263" fillId="2" borderId="0" xfId="0" applyNumberFormat="1" applyFont="1" applyBorder="1"/>
    <xf numFmtId="0" fontId="263" fillId="2" borderId="5" xfId="0" applyFont="1" applyBorder="1"/>
    <xf numFmtId="0" fontId="264" fillId="2" borderId="4" xfId="0" applyFont="1" applyBorder="1"/>
    <xf numFmtId="0" fontId="264" fillId="2" borderId="0" xfId="0" applyFont="1" applyBorder="1"/>
    <xf numFmtId="0" fontId="264" fillId="2" borderId="0" xfId="0" applyFont="1" applyBorder="1" applyAlignment="1">
      <alignment horizontal="center"/>
    </xf>
    <xf numFmtId="1" fontId="264" fillId="2" borderId="0" xfId="0" applyNumberFormat="1" applyFont="1" applyBorder="1"/>
    <xf numFmtId="0" fontId="264" fillId="2" borderId="5" xfId="0" applyFont="1" applyBorder="1"/>
    <xf numFmtId="0" fontId="265" fillId="2" borderId="4" xfId="0" applyFont="1" applyBorder="1"/>
    <xf numFmtId="0" fontId="265" fillId="2" borderId="0" xfId="0" applyFont="1" applyBorder="1"/>
    <xf numFmtId="0" fontId="265" fillId="2" borderId="0" xfId="0" applyFont="1" applyBorder="1" applyAlignment="1">
      <alignment horizontal="center"/>
    </xf>
    <xf numFmtId="1" fontId="265" fillId="2" borderId="0" xfId="0" applyNumberFormat="1" applyFont="1" applyBorder="1"/>
    <xf numFmtId="0" fontId="265" fillId="2" borderId="5" xfId="0" applyFont="1" applyBorder="1"/>
    <xf numFmtId="0" fontId="266" fillId="2" borderId="11" xfId="0" applyFont="1" applyBorder="1"/>
    <xf numFmtId="0" fontId="266" fillId="2" borderId="12" xfId="0" applyFont="1" applyBorder="1"/>
    <xf numFmtId="0" fontId="266" fillId="2" borderId="12" xfId="0" applyFont="1" applyBorder="1" applyAlignment="1">
      <alignment horizontal="center"/>
    </xf>
    <xf numFmtId="1" fontId="266" fillId="2" borderId="12" xfId="0" applyNumberFormat="1" applyFont="1" applyBorder="1"/>
    <xf numFmtId="0" fontId="266" fillId="2" borderId="10" xfId="0" applyFont="1" applyBorder="1"/>
    <xf numFmtId="1" fontId="26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268" fillId="2" borderId="0" xfId="0" applyNumberFormat="1" applyFont="1"/>
    <xf numFmtId="1" fontId="269" fillId="2" borderId="0" xfId="0" applyNumberFormat="1" applyFont="1"/>
    <xf numFmtId="1" fontId="270" fillId="2" borderId="0" xfId="0" applyNumberFormat="1" applyFont="1"/>
    <xf numFmtId="1" fontId="271" fillId="2" borderId="0" xfId="0" applyNumberFormat="1" applyFont="1"/>
    <xf numFmtId="1" fontId="272" fillId="2" borderId="0" xfId="0" applyNumberFormat="1" applyFont="1"/>
    <xf numFmtId="1" fontId="273" fillId="2" borderId="0" xfId="0" applyNumberFormat="1" applyFont="1"/>
    <xf numFmtId="1" fontId="274" fillId="2" borderId="0" xfId="0" applyNumberFormat="1" applyFont="1"/>
    <xf numFmtId="1" fontId="275" fillId="2" borderId="0" xfId="0" applyNumberFormat="1" applyFont="1"/>
    <xf numFmtId="1" fontId="276" fillId="2" borderId="0" xfId="0" applyNumberFormat="1" applyFont="1"/>
    <xf numFmtId="1" fontId="277" fillId="2" borderId="0" xfId="0" applyNumberFormat="1" applyFont="1"/>
    <xf numFmtId="1" fontId="278" fillId="2" borderId="0" xfId="0" applyNumberFormat="1" applyFont="1"/>
    <xf numFmtId="1" fontId="279" fillId="2" borderId="0" xfId="0" applyNumberFormat="1" applyFont="1"/>
    <xf numFmtId="1" fontId="280" fillId="2" borderId="0" xfId="0" applyNumberFormat="1" applyFont="1"/>
    <xf numFmtId="1" fontId="281" fillId="2" borderId="0" xfId="0" applyNumberFormat="1" applyFont="1"/>
    <xf numFmtId="1" fontId="282" fillId="2" borderId="0" xfId="0" applyNumberFormat="1" applyFont="1"/>
    <xf numFmtId="1" fontId="283" fillId="2" borderId="0" xfId="0" applyNumberFormat="1" applyFont="1"/>
    <xf numFmtId="1" fontId="284" fillId="2" borderId="0" xfId="0" applyNumberFormat="1" applyFont="1"/>
    <xf numFmtId="1" fontId="285" fillId="2" borderId="0" xfId="0" applyNumberFormat="1" applyFont="1"/>
    <xf numFmtId="1" fontId="286" fillId="2" borderId="0" xfId="0" applyNumberFormat="1" applyFont="1"/>
    <xf numFmtId="1" fontId="287" fillId="2" borderId="0" xfId="0" applyNumberFormat="1" applyFont="1"/>
    <xf numFmtId="1" fontId="288" fillId="2" borderId="0" xfId="0" applyNumberFormat="1" applyFont="1"/>
    <xf numFmtId="1" fontId="289" fillId="2" borderId="0" xfId="0" applyNumberFormat="1" applyFont="1"/>
    <xf numFmtId="0" fontId="289" fillId="2" borderId="0" xfId="0" applyFont="1"/>
    <xf numFmtId="1" fontId="290" fillId="2" borderId="0" xfId="0" applyNumberFormat="1" applyFont="1"/>
    <xf numFmtId="1" fontId="291" fillId="2" borderId="0" xfId="0" applyNumberFormat="1" applyFont="1"/>
    <xf numFmtId="1" fontId="29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293" fillId="2" borderId="1" xfId="0" applyFont="1" applyBorder="1"/>
    <xf numFmtId="0" fontId="293" fillId="2" borderId="2" xfId="0" applyFont="1" applyBorder="1"/>
    <xf numFmtId="0" fontId="293" fillId="2" borderId="2" xfId="0" applyFont="1" applyBorder="1" applyAlignment="1">
      <alignment horizontal="center"/>
    </xf>
    <xf numFmtId="0" fontId="29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29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29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296" fillId="2" borderId="0" xfId="0" applyFont="1" applyBorder="1" applyAlignment="1">
      <alignment horizontal="left"/>
    </xf>
    <xf numFmtId="0" fontId="296" fillId="2" borderId="0" xfId="0" applyFont="1" applyBorder="1"/>
    <xf numFmtId="0" fontId="296" fillId="2" borderId="5" xfId="0" applyFont="1" applyBorder="1"/>
    <xf numFmtId="0" fontId="2" fillId="2" borderId="4" xfId="0" applyFont="1" applyBorder="1"/>
    <xf numFmtId="0" fontId="297" fillId="2" borderId="0" xfId="0" applyFont="1" applyBorder="1"/>
    <xf numFmtId="0" fontId="297" fillId="2" borderId="0" xfId="0" applyFont="1" applyBorder="1" applyAlignment="1">
      <alignment horizontal="center"/>
    </xf>
    <xf numFmtId="0" fontId="297" fillId="2" borderId="5" xfId="0" applyFont="1" applyBorder="1"/>
    <xf numFmtId="0" fontId="2" fillId="2" borderId="4" xfId="0" applyFont="1" applyBorder="1"/>
    <xf numFmtId="0" fontId="298" fillId="2" borderId="0" xfId="0" applyFont="1" applyBorder="1"/>
    <xf numFmtId="0" fontId="298" fillId="2" borderId="0" xfId="0" applyFont="1" applyBorder="1" applyAlignment="1">
      <alignment horizontal="center"/>
    </xf>
    <xf numFmtId="0" fontId="298" fillId="2" borderId="5" xfId="0" applyFont="1" applyBorder="1"/>
    <xf numFmtId="0" fontId="2" fillId="2" borderId="4" xfId="0" applyFont="1" applyBorder="1"/>
    <xf numFmtId="0" fontId="299" fillId="2" borderId="0" xfId="0" applyFont="1" applyBorder="1"/>
    <xf numFmtId="0" fontId="299" fillId="2" borderId="0" xfId="0" applyFont="1" applyBorder="1" applyAlignment="1">
      <alignment horizontal="center"/>
    </xf>
    <xf numFmtId="0" fontId="299" fillId="2" borderId="5" xfId="0" applyFont="1" applyBorder="1"/>
    <xf numFmtId="0" fontId="2" fillId="2" borderId="4" xfId="0" applyFont="1" applyBorder="1"/>
    <xf numFmtId="0" fontId="300" fillId="2" borderId="0" xfId="0" applyFont="1" applyBorder="1"/>
    <xf numFmtId="0" fontId="300" fillId="2" borderId="0" xfId="0" applyFont="1" applyBorder="1" applyAlignment="1">
      <alignment horizontal="center"/>
    </xf>
    <xf numFmtId="0" fontId="300" fillId="2" borderId="5" xfId="0" applyFont="1" applyBorder="1"/>
    <xf numFmtId="0" fontId="2" fillId="2" borderId="4" xfId="0" applyFont="1" applyBorder="1"/>
    <xf numFmtId="0" fontId="301" fillId="2" borderId="0" xfId="0" applyFont="1" applyBorder="1"/>
    <xf numFmtId="0" fontId="301" fillId="2" borderId="0" xfId="0" applyFont="1" applyBorder="1" applyAlignment="1">
      <alignment horizontal="center"/>
    </xf>
    <xf numFmtId="0" fontId="301" fillId="2" borderId="5" xfId="0" applyFont="1" applyBorder="1"/>
    <xf numFmtId="0" fontId="2" fillId="2" borderId="4" xfId="0" applyFont="1" applyBorder="1"/>
    <xf numFmtId="0" fontId="302" fillId="2" borderId="0" xfId="0" applyFont="1" applyBorder="1"/>
    <xf numFmtId="0" fontId="302" fillId="2" borderId="0" xfId="0" applyFont="1" applyBorder="1" applyAlignment="1">
      <alignment horizontal="center"/>
    </xf>
    <xf numFmtId="0" fontId="302" fillId="2" borderId="5" xfId="0" applyFont="1" applyBorder="1"/>
    <xf numFmtId="0" fontId="2" fillId="2" borderId="4" xfId="0" applyFont="1" applyBorder="1"/>
    <xf numFmtId="0" fontId="303" fillId="2" borderId="0" xfId="0" applyFont="1" applyBorder="1"/>
    <xf numFmtId="0" fontId="30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303" fillId="2" borderId="5" xfId="0" applyFont="1" applyBorder="1"/>
    <xf numFmtId="0" fontId="2" fillId="2" borderId="4" xfId="0" applyFont="1" applyBorder="1"/>
    <xf numFmtId="0" fontId="304" fillId="2" borderId="0" xfId="0" applyFont="1" applyBorder="1"/>
    <xf numFmtId="0" fontId="304" fillId="2" borderId="0" xfId="0" applyFont="1" applyBorder="1" applyAlignment="1">
      <alignment horizontal="center"/>
    </xf>
    <xf numFmtId="0" fontId="2" fillId="2" borderId="0" xfId="0" applyFont="1" applyBorder="1"/>
    <xf numFmtId="0" fontId="304" fillId="2" borderId="5" xfId="0" applyFont="1" applyBorder="1"/>
    <xf numFmtId="0" fontId="2" fillId="2" borderId="4" xfId="0" applyFont="1" applyBorder="1"/>
    <xf numFmtId="0" fontId="305" fillId="2" borderId="0" xfId="0" applyFont="1" applyBorder="1"/>
    <xf numFmtId="0" fontId="305" fillId="2" borderId="0" xfId="0" applyFont="1" applyBorder="1" applyAlignment="1">
      <alignment horizontal="center"/>
    </xf>
    <xf numFmtId="0" fontId="305" fillId="2" borderId="5" xfId="0" applyFont="1" applyBorder="1"/>
    <xf numFmtId="0" fontId="2" fillId="2" borderId="4" xfId="0" applyFont="1" applyBorder="1"/>
    <xf numFmtId="0" fontId="306" fillId="2" borderId="0" xfId="0" applyFont="1" applyBorder="1"/>
    <xf numFmtId="0" fontId="306" fillId="2" borderId="0" xfId="0" applyFont="1" applyBorder="1" applyAlignment="1">
      <alignment horizontal="center"/>
    </xf>
    <xf numFmtId="0" fontId="306" fillId="2" borderId="6" xfId="0" applyFont="1" applyBorder="1" applyAlignment="1">
      <alignment horizontal="center"/>
    </xf>
    <xf numFmtId="0" fontId="306" fillId="2" borderId="3" xfId="0" applyFont="1" applyBorder="1" applyAlignment="1">
      <alignment horizontal="center" wrapText="1"/>
    </xf>
    <xf numFmtId="0" fontId="306" fillId="2" borderId="5" xfId="0" applyFont="1" applyBorder="1"/>
    <xf numFmtId="0" fontId="307" fillId="2" borderId="4" xfId="0" applyFont="1" applyBorder="1"/>
    <xf numFmtId="0" fontId="307" fillId="2" borderId="0" xfId="0" applyFont="1" applyBorder="1"/>
    <xf numFmtId="0" fontId="30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307" fillId="2" borderId="5" xfId="0" applyFont="1" applyBorder="1"/>
    <xf numFmtId="0" fontId="308" fillId="2" borderId="4" xfId="0" applyFont="1" applyBorder="1"/>
    <xf numFmtId="0" fontId="308" fillId="2" borderId="0" xfId="0" applyFont="1" applyBorder="1"/>
    <xf numFmtId="0" fontId="308" fillId="2" borderId="0" xfId="0" applyFont="1" applyBorder="1" applyAlignment="1">
      <alignment horizontal="center"/>
    </xf>
    <xf numFmtId="0" fontId="308" fillId="2" borderId="7" xfId="0" applyFont="1" applyBorder="1"/>
    <xf numFmtId="0" fontId="308" fillId="2" borderId="5" xfId="0" applyFont="1" applyBorder="1"/>
    <xf numFmtId="0" fontId="309" fillId="2" borderId="4" xfId="0" applyFont="1" applyBorder="1"/>
    <xf numFmtId="0" fontId="309" fillId="2" borderId="0" xfId="0" applyFont="1" applyBorder="1"/>
    <xf numFmtId="0" fontId="30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309" fillId="2" borderId="5" xfId="0" applyFont="1" applyBorder="1"/>
    <xf numFmtId="0" fontId="310" fillId="2" borderId="4" xfId="0" applyFont="1" applyBorder="1"/>
    <xf numFmtId="0" fontId="310" fillId="2" borderId="0" xfId="0" applyFont="1" applyBorder="1"/>
    <xf numFmtId="0" fontId="31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310" fillId="2" borderId="5" xfId="0" applyFont="1" applyBorder="1"/>
    <xf numFmtId="0" fontId="311" fillId="2" borderId="4" xfId="0" applyFont="1" applyBorder="1"/>
    <xf numFmtId="0" fontId="311" fillId="2" borderId="0" xfId="0" applyFont="1" applyBorder="1"/>
    <xf numFmtId="0" fontId="31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311" fillId="2" borderId="7" xfId="0" applyFont="1" applyBorder="1" applyAlignment="1">
      <alignment horizontal="center" vertical="center"/>
    </xf>
    <xf numFmtId="2" fontId="311" fillId="2" borderId="5" xfId="0" applyNumberFormat="1" applyFont="1" applyBorder="1" applyAlignment="1">
      <alignment horizontal="center"/>
    </xf>
    <xf numFmtId="0" fontId="31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312" fillId="2" borderId="4" xfId="0" applyFont="1" applyBorder="1"/>
    <xf numFmtId="0" fontId="312" fillId="2" borderId="0" xfId="0" applyFont="1" applyBorder="1"/>
    <xf numFmtId="0" fontId="312" fillId="2" borderId="0" xfId="0" applyFont="1" applyBorder="1" applyAlignment="1">
      <alignment horizontal="center"/>
    </xf>
    <xf numFmtId="0" fontId="312" fillId="2" borderId="9" xfId="0" applyFont="1" applyBorder="1" applyAlignment="1">
      <alignment horizontal="center"/>
    </xf>
    <xf numFmtId="0" fontId="312" fillId="2" borderId="10" xfId="0" applyFont="1" applyBorder="1" applyAlignment="1">
      <alignment horizontal="center"/>
    </xf>
    <xf numFmtId="0" fontId="312" fillId="2" borderId="5" xfId="0" applyFont="1" applyBorder="1"/>
    <xf numFmtId="0" fontId="2" fillId="2" borderId="4" xfId="0" applyFont="1" applyBorder="1"/>
    <xf numFmtId="0" fontId="313" fillId="2" borderId="0" xfId="0" applyFont="1" applyBorder="1"/>
    <xf numFmtId="0" fontId="2" fillId="2" borderId="0" xfId="0" applyFont="1" applyBorder="1" applyAlignment="1">
      <alignment horizontal="center"/>
    </xf>
    <xf numFmtId="0" fontId="313" fillId="2" borderId="0" xfId="0" applyFont="1" applyBorder="1" applyAlignment="1">
      <alignment horizontal="center"/>
    </xf>
    <xf numFmtId="0" fontId="313" fillId="2" borderId="9" xfId="0" applyFont="1" applyBorder="1"/>
    <xf numFmtId="0" fontId="313" fillId="2" borderId="10" xfId="0" applyFont="1" applyBorder="1"/>
    <xf numFmtId="0" fontId="313" fillId="2" borderId="5" xfId="0" applyFont="1" applyBorder="1"/>
    <xf numFmtId="0" fontId="314" fillId="2" borderId="4" xfId="0" applyFont="1" applyBorder="1"/>
    <xf numFmtId="0" fontId="314" fillId="2" borderId="0" xfId="0" applyFont="1" applyBorder="1"/>
    <xf numFmtId="0" fontId="314" fillId="2" borderId="0" xfId="0" applyFont="1" applyBorder="1" applyAlignment="1">
      <alignment horizontal="center"/>
    </xf>
    <xf numFmtId="0" fontId="314" fillId="2" borderId="5" xfId="0" applyFont="1" applyBorder="1"/>
    <xf numFmtId="0" fontId="2" fillId="2" borderId="4" xfId="0" applyFont="1" applyBorder="1"/>
    <xf numFmtId="0" fontId="315" fillId="2" borderId="0" xfId="0" applyFont="1" applyBorder="1"/>
    <xf numFmtId="0" fontId="31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315" fillId="2" borderId="5" xfId="0" applyFont="1" applyBorder="1"/>
    <xf numFmtId="0" fontId="317" fillId="2" borderId="4" xfId="0" applyFont="1" applyBorder="1"/>
    <xf numFmtId="0" fontId="317" fillId="2" borderId="0" xfId="0" applyFont="1" applyBorder="1"/>
    <xf numFmtId="0" fontId="317" fillId="2" borderId="0" xfId="0" applyFont="1" applyBorder="1" applyAlignment="1">
      <alignment horizontal="center"/>
    </xf>
    <xf numFmtId="0" fontId="316" fillId="2" borderId="0" xfId="0" applyFont="1" applyBorder="1" applyAlignment="1">
      <alignment horizontal="center"/>
    </xf>
    <xf numFmtId="0" fontId="31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318" fillId="2" borderId="0" xfId="0" applyFont="1" applyBorder="1"/>
    <xf numFmtId="0" fontId="31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31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320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2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2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23" fillId="2" borderId="5" xfId="0" applyFont="1" applyBorder="1"/>
    <xf numFmtId="1" fontId="32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2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2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2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2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2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2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3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3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3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4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4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4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4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4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4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4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4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4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4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5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5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5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52" fillId="2" borderId="5" xfId="0" applyFont="1" applyBorder="1"/>
    <xf numFmtId="0" fontId="2" fillId="2" borderId="4" xfId="0" applyFont="1" applyBorder="1"/>
    <xf numFmtId="0" fontId="353" fillId="2" borderId="0" xfId="0" applyFont="1" applyBorder="1"/>
    <xf numFmtId="0" fontId="353" fillId="2" borderId="0" xfId="0" applyFont="1" applyBorder="1" applyAlignment="1">
      <alignment horizontal="center"/>
    </xf>
    <xf numFmtId="1" fontId="353" fillId="2" borderId="0" xfId="0" applyNumberFormat="1" applyFont="1" applyBorder="1"/>
    <xf numFmtId="0" fontId="353" fillId="2" borderId="5" xfId="0" applyFont="1" applyBorder="1"/>
    <xf numFmtId="0" fontId="354" fillId="2" borderId="4" xfId="0" applyFont="1" applyBorder="1"/>
    <xf numFmtId="0" fontId="354" fillId="2" borderId="0" xfId="0" applyFont="1" applyBorder="1"/>
    <xf numFmtId="0" fontId="35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354" fillId="2" borderId="5" xfId="0" applyFont="1" applyBorder="1"/>
    <xf numFmtId="0" fontId="6" fillId="2" borderId="4" xfId="0" applyFont="1" applyBorder="1"/>
    <xf numFmtId="0" fontId="355" fillId="2" borderId="0" xfId="0" applyFont="1" applyBorder="1"/>
    <xf numFmtId="0" fontId="355" fillId="2" borderId="0" xfId="0" applyFont="1" applyBorder="1" applyAlignment="1">
      <alignment horizontal="center"/>
    </xf>
    <xf numFmtId="1" fontId="35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355" fillId="2" borderId="5" xfId="0" applyFont="1" applyBorder="1"/>
    <xf numFmtId="0" fontId="356" fillId="2" borderId="4" xfId="0" applyFont="1" applyBorder="1" applyAlignment="1">
      <alignment horizontal="center"/>
    </xf>
    <xf numFmtId="0" fontId="356" fillId="2" borderId="0" xfId="0" applyFont="1" applyBorder="1" applyAlignment="1">
      <alignment horizontal="center"/>
    </xf>
    <xf numFmtId="0" fontId="356" fillId="2" borderId="0" xfId="0" applyFont="1" applyBorder="1"/>
    <xf numFmtId="0" fontId="356" fillId="2" borderId="5" xfId="0" applyFont="1" applyBorder="1"/>
    <xf numFmtId="0" fontId="6" fillId="2" borderId="4" xfId="0" applyFont="1" applyBorder="1"/>
    <xf numFmtId="0" fontId="357" fillId="2" borderId="0" xfId="0" applyFont="1" applyBorder="1"/>
    <xf numFmtId="0" fontId="357" fillId="2" borderId="0" xfId="0" applyFont="1" applyBorder="1" applyAlignment="1">
      <alignment horizontal="center"/>
    </xf>
    <xf numFmtId="1" fontId="35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357" fillId="2" borderId="5" xfId="0" applyFont="1" applyBorder="1"/>
    <xf numFmtId="0" fontId="358" fillId="2" borderId="4" xfId="0" applyFont="1" applyBorder="1"/>
    <xf numFmtId="0" fontId="358" fillId="2" borderId="0" xfId="0" applyFont="1" applyBorder="1"/>
    <xf numFmtId="0" fontId="358" fillId="2" borderId="0" xfId="0" applyFont="1" applyBorder="1" applyAlignment="1">
      <alignment horizontal="center"/>
    </xf>
    <xf numFmtId="1" fontId="358" fillId="2" borderId="0" xfId="0" applyNumberFormat="1" applyFont="1" applyBorder="1"/>
    <xf numFmtId="0" fontId="358" fillId="2" borderId="5" xfId="0" applyFont="1" applyBorder="1"/>
    <xf numFmtId="0" fontId="359" fillId="2" borderId="4" xfId="0" applyFont="1" applyBorder="1"/>
    <xf numFmtId="0" fontId="359" fillId="2" borderId="0" xfId="0" applyFont="1" applyBorder="1"/>
    <xf numFmtId="0" fontId="359" fillId="2" borderId="0" xfId="0" applyFont="1" applyBorder="1" applyAlignment="1">
      <alignment horizontal="center"/>
    </xf>
    <xf numFmtId="1" fontId="359" fillId="2" borderId="0" xfId="0" applyNumberFormat="1" applyFont="1" applyBorder="1"/>
    <xf numFmtId="0" fontId="359" fillId="2" borderId="5" xfId="0" applyFont="1" applyBorder="1"/>
    <xf numFmtId="0" fontId="360" fillId="2" borderId="4" xfId="0" applyFont="1" applyBorder="1"/>
    <xf numFmtId="0" fontId="360" fillId="2" borderId="0" xfId="0" applyFont="1" applyBorder="1"/>
    <xf numFmtId="0" fontId="360" fillId="2" borderId="0" xfId="0" applyFont="1" applyBorder="1" applyAlignment="1">
      <alignment horizontal="center"/>
    </xf>
    <xf numFmtId="1" fontId="360" fillId="2" borderId="0" xfId="0" applyNumberFormat="1" applyFont="1" applyBorder="1"/>
    <xf numFmtId="0" fontId="360" fillId="2" borderId="5" xfId="0" applyFont="1" applyBorder="1"/>
    <xf numFmtId="0" fontId="361" fillId="2" borderId="11" xfId="0" applyFont="1" applyBorder="1"/>
    <xf numFmtId="0" fontId="361" fillId="2" borderId="12" xfId="0" applyFont="1" applyBorder="1"/>
    <xf numFmtId="0" fontId="361" fillId="2" borderId="12" xfId="0" applyFont="1" applyBorder="1" applyAlignment="1">
      <alignment horizontal="center"/>
    </xf>
    <xf numFmtId="1" fontId="361" fillId="2" borderId="12" xfId="0" applyNumberFormat="1" applyFont="1" applyBorder="1"/>
    <xf numFmtId="0" fontId="361" fillId="2" borderId="10" xfId="0" applyFont="1" applyBorder="1"/>
    <xf numFmtId="1" fontId="36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363" fillId="2" borderId="0" xfId="0" applyNumberFormat="1" applyFont="1"/>
    <xf numFmtId="1" fontId="364" fillId="2" borderId="0" xfId="0" applyNumberFormat="1" applyFont="1"/>
    <xf numFmtId="1" fontId="365" fillId="2" borderId="0" xfId="0" applyNumberFormat="1" applyFont="1"/>
    <xf numFmtId="1" fontId="366" fillId="2" borderId="0" xfId="0" applyNumberFormat="1" applyFont="1"/>
    <xf numFmtId="1" fontId="367" fillId="2" borderId="0" xfId="0" applyNumberFormat="1" applyFont="1"/>
    <xf numFmtId="1" fontId="368" fillId="2" borderId="0" xfId="0" applyNumberFormat="1" applyFont="1"/>
    <xf numFmtId="1" fontId="369" fillId="2" borderId="0" xfId="0" applyNumberFormat="1" applyFont="1"/>
    <xf numFmtId="1" fontId="370" fillId="2" borderId="0" xfId="0" applyNumberFormat="1" applyFont="1"/>
    <xf numFmtId="1" fontId="371" fillId="2" borderId="0" xfId="0" applyNumberFormat="1" applyFont="1"/>
    <xf numFmtId="1" fontId="372" fillId="2" borderId="0" xfId="0" applyNumberFormat="1" applyFont="1"/>
    <xf numFmtId="1" fontId="373" fillId="2" borderId="0" xfId="0" applyNumberFormat="1" applyFont="1"/>
    <xf numFmtId="1" fontId="374" fillId="2" borderId="0" xfId="0" applyNumberFormat="1" applyFont="1"/>
    <xf numFmtId="1" fontId="375" fillId="2" borderId="0" xfId="0" applyNumberFormat="1" applyFont="1"/>
    <xf numFmtId="1" fontId="376" fillId="2" borderId="0" xfId="0" applyNumberFormat="1" applyFont="1"/>
    <xf numFmtId="1" fontId="377" fillId="2" borderId="0" xfId="0" applyNumberFormat="1" applyFont="1"/>
    <xf numFmtId="1" fontId="378" fillId="2" borderId="0" xfId="0" applyNumberFormat="1" applyFont="1"/>
    <xf numFmtId="1" fontId="379" fillId="2" borderId="0" xfId="0" applyNumberFormat="1" applyFont="1"/>
    <xf numFmtId="1" fontId="380" fillId="2" borderId="0" xfId="0" applyNumberFormat="1" applyFont="1"/>
    <xf numFmtId="1" fontId="381" fillId="2" borderId="0" xfId="0" applyNumberFormat="1" applyFont="1"/>
    <xf numFmtId="1" fontId="382" fillId="2" borderId="0" xfId="0" applyNumberFormat="1" applyFont="1"/>
    <xf numFmtId="1" fontId="383" fillId="2" borderId="0" xfId="0" applyNumberFormat="1" applyFont="1"/>
    <xf numFmtId="1" fontId="384" fillId="2" borderId="0" xfId="0" applyNumberFormat="1" applyFont="1"/>
    <xf numFmtId="0" fontId="384" fillId="2" borderId="0" xfId="0" applyFont="1"/>
    <xf numFmtId="1" fontId="385" fillId="2" borderId="0" xfId="0" applyNumberFormat="1" applyFont="1"/>
    <xf numFmtId="1" fontId="386" fillId="2" borderId="0" xfId="0" applyNumberFormat="1" applyFont="1"/>
    <xf numFmtId="1" fontId="38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388" fillId="2" borderId="1" xfId="0" applyFont="1" applyBorder="1"/>
    <xf numFmtId="0" fontId="388" fillId="2" borderId="2" xfId="0" applyFont="1" applyBorder="1"/>
    <xf numFmtId="0" fontId="388" fillId="2" borderId="2" xfId="0" applyFont="1" applyBorder="1" applyAlignment="1">
      <alignment horizontal="center"/>
    </xf>
    <xf numFmtId="0" fontId="38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38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39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391" fillId="2" borderId="0" xfId="0" applyFont="1" applyBorder="1" applyAlignment="1">
      <alignment horizontal="left"/>
    </xf>
    <xf numFmtId="0" fontId="391" fillId="2" borderId="0" xfId="0" applyFont="1" applyBorder="1"/>
    <xf numFmtId="0" fontId="391" fillId="2" borderId="5" xfId="0" applyFont="1" applyBorder="1"/>
    <xf numFmtId="0" fontId="2" fillId="2" borderId="4" xfId="0" applyFont="1" applyBorder="1"/>
    <xf numFmtId="0" fontId="392" fillId="2" borderId="0" xfId="0" applyFont="1" applyBorder="1"/>
    <xf numFmtId="0" fontId="392" fillId="2" borderId="0" xfId="0" applyFont="1" applyBorder="1" applyAlignment="1">
      <alignment horizontal="center"/>
    </xf>
    <xf numFmtId="0" fontId="392" fillId="2" borderId="5" xfId="0" applyFont="1" applyBorder="1"/>
    <xf numFmtId="0" fontId="2" fillId="2" borderId="4" xfId="0" applyFont="1" applyBorder="1"/>
    <xf numFmtId="0" fontId="393" fillId="2" borderId="0" xfId="0" applyFont="1" applyBorder="1"/>
    <xf numFmtId="0" fontId="393" fillId="2" borderId="0" xfId="0" applyFont="1" applyBorder="1" applyAlignment="1">
      <alignment horizontal="center"/>
    </xf>
    <xf numFmtId="0" fontId="393" fillId="2" borderId="5" xfId="0" applyFont="1" applyBorder="1"/>
    <xf numFmtId="0" fontId="2" fillId="2" borderId="4" xfId="0" applyFont="1" applyBorder="1"/>
    <xf numFmtId="0" fontId="394" fillId="2" borderId="0" xfId="0" applyFont="1" applyBorder="1"/>
    <xf numFmtId="0" fontId="394" fillId="2" borderId="0" xfId="0" applyFont="1" applyBorder="1" applyAlignment="1">
      <alignment horizontal="center"/>
    </xf>
    <xf numFmtId="0" fontId="394" fillId="2" borderId="5" xfId="0" applyFont="1" applyBorder="1"/>
    <xf numFmtId="0" fontId="2" fillId="2" borderId="4" xfId="0" applyFont="1" applyBorder="1"/>
    <xf numFmtId="0" fontId="395" fillId="2" borderId="0" xfId="0" applyFont="1" applyBorder="1"/>
    <xf numFmtId="0" fontId="395" fillId="2" borderId="0" xfId="0" applyFont="1" applyBorder="1" applyAlignment="1">
      <alignment horizontal="center"/>
    </xf>
    <xf numFmtId="0" fontId="395" fillId="2" borderId="5" xfId="0" applyFont="1" applyBorder="1"/>
    <xf numFmtId="0" fontId="2" fillId="2" borderId="4" xfId="0" applyFont="1" applyBorder="1"/>
    <xf numFmtId="0" fontId="396" fillId="2" borderId="0" xfId="0" applyFont="1" applyBorder="1"/>
    <xf numFmtId="0" fontId="396" fillId="2" borderId="0" xfId="0" applyFont="1" applyBorder="1" applyAlignment="1">
      <alignment horizontal="center"/>
    </xf>
    <xf numFmtId="0" fontId="396" fillId="2" borderId="5" xfId="0" applyFont="1" applyBorder="1"/>
    <xf numFmtId="0" fontId="2" fillId="2" borderId="4" xfId="0" applyFont="1" applyBorder="1"/>
    <xf numFmtId="0" fontId="397" fillId="2" borderId="0" xfId="0" applyFont="1" applyBorder="1"/>
    <xf numFmtId="0" fontId="397" fillId="2" borderId="0" xfId="0" applyFont="1" applyBorder="1" applyAlignment="1">
      <alignment horizontal="center"/>
    </xf>
    <xf numFmtId="0" fontId="397" fillId="2" borderId="5" xfId="0" applyFont="1" applyBorder="1"/>
    <xf numFmtId="0" fontId="2" fillId="2" borderId="4" xfId="0" applyFont="1" applyBorder="1"/>
    <xf numFmtId="0" fontId="398" fillId="2" borderId="0" xfId="0" applyFont="1" applyBorder="1"/>
    <xf numFmtId="0" fontId="39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398" fillId="2" borderId="5" xfId="0" applyFont="1" applyBorder="1"/>
    <xf numFmtId="0" fontId="2" fillId="2" borderId="4" xfId="0" applyFont="1" applyBorder="1"/>
    <xf numFmtId="0" fontId="399" fillId="2" borderId="0" xfId="0" applyFont="1" applyBorder="1"/>
    <xf numFmtId="0" fontId="399" fillId="2" borderId="0" xfId="0" applyFont="1" applyBorder="1" applyAlignment="1">
      <alignment horizontal="center"/>
    </xf>
    <xf numFmtId="0" fontId="2" fillId="2" borderId="0" xfId="0" applyFont="1" applyBorder="1"/>
    <xf numFmtId="0" fontId="399" fillId="2" borderId="5" xfId="0" applyFont="1" applyBorder="1"/>
    <xf numFmtId="0" fontId="2" fillId="2" borderId="4" xfId="0" applyFont="1" applyBorder="1"/>
    <xf numFmtId="0" fontId="400" fillId="2" borderId="0" xfId="0" applyFont="1" applyBorder="1"/>
    <xf numFmtId="0" fontId="400" fillId="2" borderId="0" xfId="0" applyFont="1" applyBorder="1" applyAlignment="1">
      <alignment horizontal="center"/>
    </xf>
    <xf numFmtId="0" fontId="400" fillId="2" borderId="5" xfId="0" applyFont="1" applyBorder="1"/>
    <xf numFmtId="0" fontId="2" fillId="2" borderId="4" xfId="0" applyFont="1" applyBorder="1"/>
    <xf numFmtId="0" fontId="401" fillId="2" borderId="0" xfId="0" applyFont="1" applyBorder="1"/>
    <xf numFmtId="0" fontId="401" fillId="2" borderId="0" xfId="0" applyFont="1" applyBorder="1" applyAlignment="1">
      <alignment horizontal="center"/>
    </xf>
    <xf numFmtId="0" fontId="401" fillId="2" borderId="6" xfId="0" applyFont="1" applyBorder="1" applyAlignment="1">
      <alignment horizontal="center"/>
    </xf>
    <xf numFmtId="0" fontId="401" fillId="2" borderId="3" xfId="0" applyFont="1" applyBorder="1" applyAlignment="1">
      <alignment horizontal="center" wrapText="1"/>
    </xf>
    <xf numFmtId="0" fontId="401" fillId="2" borderId="5" xfId="0" applyFont="1" applyBorder="1"/>
    <xf numFmtId="0" fontId="402" fillId="2" borderId="4" xfId="0" applyFont="1" applyBorder="1"/>
    <xf numFmtId="0" fontId="402" fillId="2" borderId="0" xfId="0" applyFont="1" applyBorder="1"/>
    <xf numFmtId="0" fontId="40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402" fillId="2" borderId="5" xfId="0" applyFont="1" applyBorder="1"/>
    <xf numFmtId="0" fontId="403" fillId="2" borderId="4" xfId="0" applyFont="1" applyBorder="1"/>
    <xf numFmtId="0" fontId="403" fillId="2" borderId="0" xfId="0" applyFont="1" applyBorder="1"/>
    <xf numFmtId="0" fontId="403" fillId="2" borderId="0" xfId="0" applyFont="1" applyBorder="1" applyAlignment="1">
      <alignment horizontal="center"/>
    </xf>
    <xf numFmtId="0" fontId="403" fillId="2" borderId="7" xfId="0" applyFont="1" applyBorder="1"/>
    <xf numFmtId="0" fontId="403" fillId="2" borderId="5" xfId="0" applyFont="1" applyBorder="1"/>
    <xf numFmtId="0" fontId="404" fillId="2" borderId="4" xfId="0" applyFont="1" applyBorder="1"/>
    <xf numFmtId="0" fontId="404" fillId="2" borderId="0" xfId="0" applyFont="1" applyBorder="1"/>
    <xf numFmtId="0" fontId="40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404" fillId="2" borderId="5" xfId="0" applyFont="1" applyBorder="1"/>
    <xf numFmtId="0" fontId="405" fillId="2" borderId="4" xfId="0" applyFont="1" applyBorder="1"/>
    <xf numFmtId="0" fontId="405" fillId="2" borderId="0" xfId="0" applyFont="1" applyBorder="1"/>
    <xf numFmtId="0" fontId="40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405" fillId="2" borderId="5" xfId="0" applyFont="1" applyBorder="1"/>
    <xf numFmtId="0" fontId="406" fillId="2" borderId="4" xfId="0" applyFont="1" applyBorder="1"/>
    <xf numFmtId="0" fontId="406" fillId="2" borderId="0" xfId="0" applyFont="1" applyBorder="1"/>
    <xf numFmtId="0" fontId="40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406" fillId="2" borderId="7" xfId="0" applyFont="1" applyBorder="1" applyAlignment="1">
      <alignment horizontal="center" vertical="center"/>
    </xf>
    <xf numFmtId="2" fontId="406" fillId="2" borderId="5" xfId="0" applyNumberFormat="1" applyFont="1" applyBorder="1" applyAlignment="1">
      <alignment horizontal="center"/>
    </xf>
    <xf numFmtId="0" fontId="40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407" fillId="2" borderId="4" xfId="0" applyFont="1" applyBorder="1"/>
    <xf numFmtId="0" fontId="407" fillId="2" borderId="0" xfId="0" applyFont="1" applyBorder="1"/>
    <xf numFmtId="0" fontId="407" fillId="2" borderId="0" xfId="0" applyFont="1" applyBorder="1" applyAlignment="1">
      <alignment horizontal="center"/>
    </xf>
    <xf numFmtId="0" fontId="407" fillId="2" borderId="9" xfId="0" applyFont="1" applyBorder="1" applyAlignment="1">
      <alignment horizontal="center"/>
    </xf>
    <xf numFmtId="0" fontId="407" fillId="2" borderId="10" xfId="0" applyFont="1" applyBorder="1" applyAlignment="1">
      <alignment horizontal="center"/>
    </xf>
    <xf numFmtId="0" fontId="407" fillId="2" borderId="5" xfId="0" applyFont="1" applyBorder="1"/>
    <xf numFmtId="0" fontId="2" fillId="2" borderId="4" xfId="0" applyFont="1" applyBorder="1"/>
    <xf numFmtId="0" fontId="408" fillId="2" borderId="0" xfId="0" applyFont="1" applyBorder="1"/>
    <xf numFmtId="0" fontId="2" fillId="2" borderId="0" xfId="0" applyFont="1" applyBorder="1" applyAlignment="1">
      <alignment horizontal="center"/>
    </xf>
    <xf numFmtId="0" fontId="408" fillId="2" borderId="0" xfId="0" applyFont="1" applyBorder="1" applyAlignment="1">
      <alignment horizontal="center"/>
    </xf>
    <xf numFmtId="0" fontId="408" fillId="2" borderId="9" xfId="0" applyFont="1" applyBorder="1"/>
    <xf numFmtId="0" fontId="408" fillId="2" borderId="10" xfId="0" applyFont="1" applyBorder="1"/>
    <xf numFmtId="0" fontId="408" fillId="2" borderId="5" xfId="0" applyFont="1" applyBorder="1"/>
    <xf numFmtId="0" fontId="409" fillId="2" borderId="4" xfId="0" applyFont="1" applyBorder="1"/>
    <xf numFmtId="0" fontId="409" fillId="2" borderId="0" xfId="0" applyFont="1" applyBorder="1"/>
    <xf numFmtId="0" fontId="409" fillId="2" borderId="0" xfId="0" applyFont="1" applyBorder="1" applyAlignment="1">
      <alignment horizontal="center"/>
    </xf>
    <xf numFmtId="0" fontId="409" fillId="2" borderId="5" xfId="0" applyFont="1" applyBorder="1"/>
    <xf numFmtId="0" fontId="2" fillId="2" borderId="4" xfId="0" applyFont="1" applyBorder="1"/>
    <xf numFmtId="0" fontId="410" fillId="2" borderId="0" xfId="0" applyFont="1" applyBorder="1"/>
    <xf numFmtId="0" fontId="41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410" fillId="2" borderId="5" xfId="0" applyFont="1" applyBorder="1"/>
    <xf numFmtId="0" fontId="412" fillId="2" borderId="4" xfId="0" applyFont="1" applyBorder="1"/>
    <xf numFmtId="0" fontId="412" fillId="2" borderId="0" xfId="0" applyFont="1" applyBorder="1"/>
    <xf numFmtId="0" fontId="412" fillId="2" borderId="0" xfId="0" applyFont="1" applyBorder="1" applyAlignment="1">
      <alignment horizontal="center"/>
    </xf>
    <xf numFmtId="0" fontId="41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413" fillId="2" borderId="0" xfId="0" applyFont="1" applyBorder="1"/>
    <xf numFmtId="0" fontId="413" fillId="2" borderId="5" xfId="0" applyFont="1" applyBorder="1"/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41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7" xfId="0" applyFont="1" applyBorder="1" applyAlignment="1">
      <alignment horizontal="center" wrapText="1"/>
    </xf>
    <xf numFmtId="0" fontId="415" fillId="2" borderId="5" xfId="0" applyFont="1" applyBorder="1"/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1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17" fillId="2" borderId="5" xfId="0" applyFont="1" applyBorder="1"/>
    <xf numFmtId="1" fontId="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18" fillId="2" borderId="5" xfId="0" applyFont="1" applyBorder="1"/>
    <xf numFmtId="1" fontId="41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19" fillId="2" borderId="5" xfId="0" applyFont="1" applyBorder="1"/>
    <xf numFmtId="0" fontId="3" fillId="3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2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4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4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25" fillId="2" borderId="5" xfId="0" applyFont="1" applyBorder="1"/>
    <xf numFmtId="0" fontId="3" fillId="3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7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8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2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3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3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3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33" fillId="2" borderId="5" xfId="0" applyFont="1" applyBorder="1"/>
    <xf numFmtId="1" fontId="4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5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3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6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36" fillId="2" borderId="5" xfId="0" applyFont="1" applyBorder="1"/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37" fillId="2" borderId="5" xfId="0" applyFont="1" applyBorder="1"/>
    <xf numFmtId="0" fontId="3" fillId="3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3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9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3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0" fillId="2" borderId="8" xfId="0" applyNumberFormat="1" applyFont="1" applyBorder="1" applyAlignment="1">
      <alignment horizontal="center"/>
    </xf>
    <xf numFmtId="0" fontId="44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4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4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445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45" fillId="2" borderId="5" xfId="0" applyFont="1" applyBorder="1"/>
    <xf numFmtId="1" fontId="4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4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47" fillId="2" borderId="5" xfId="0" applyFont="1" applyBorder="1"/>
    <xf numFmtId="0" fontId="2" fillId="2" borderId="4" xfId="0" applyFont="1" applyBorder="1"/>
    <xf numFmtId="0" fontId="448" fillId="2" borderId="0" xfId="0" applyFont="1" applyBorder="1"/>
    <xf numFmtId="0" fontId="448" fillId="2" borderId="5" xfId="0" applyFont="1" applyBorder="1"/>
    <xf numFmtId="0" fontId="449" fillId="2" borderId="4" xfId="0" applyFont="1" applyBorder="1"/>
    <xf numFmtId="0" fontId="44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6" fillId="2" borderId="4" xfId="0" applyFont="1" applyBorder="1"/>
    <xf numFmtId="0" fontId="450" fillId="2" borderId="0" xfId="0" applyFont="1" applyBorder="1" applyAlignment="1">
      <alignment horizontal="center"/>
    </xf>
    <xf numFmtId="1" fontId="45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451" fillId="2" borderId="4" xfId="0" applyFont="1" applyBorder="1" applyAlignment="1">
      <alignment horizontal="center"/>
    </xf>
    <xf numFmtId="0" fontId="451" fillId="2" borderId="0" xfId="0" applyFont="1" applyBorder="1" applyAlignment="1">
      <alignment horizontal="center"/>
    </xf>
    <xf numFmtId="0" fontId="6" fillId="2" borderId="4" xfId="0" applyFont="1" applyBorder="1"/>
    <xf numFmtId="0" fontId="452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453" fillId="2" borderId="4" xfId="0" applyFont="1" applyBorder="1"/>
    <xf numFmtId="0" fontId="453" fillId="2" borderId="0" xfId="0" applyFont="1" applyBorder="1"/>
    <xf numFmtId="0" fontId="453" fillId="2" borderId="0" xfId="0" applyFont="1" applyBorder="1" applyAlignment="1">
      <alignment horizontal="center"/>
    </xf>
    <xf numFmtId="1" fontId="453" fillId="2" borderId="0" xfId="0" applyNumberFormat="1" applyFont="1" applyBorder="1"/>
    <xf numFmtId="0" fontId="454" fillId="2" borderId="4" xfId="0" applyFont="1" applyBorder="1"/>
    <xf numFmtId="0" fontId="454" fillId="2" borderId="0" xfId="0" applyFont="1" applyBorder="1" applyAlignment="1">
      <alignment horizontal="center"/>
    </xf>
    <xf numFmtId="0" fontId="455" fillId="2" borderId="0" xfId="0" applyFont="1" applyBorder="1"/>
    <xf numFmtId="0" fontId="456" fillId="2" borderId="11" xfId="0" applyFont="1" applyBorder="1"/>
    <xf numFmtId="1" fontId="456" fillId="2" borderId="12" xfId="0" applyNumberFormat="1" applyFont="1" applyBorder="1"/>
    <xf numFmtId="1" fontId="6" fillId="2" borderId="0" xfId="0" applyNumberFormat="1" applyFont="1" applyBorder="1" applyAlignment="1">
      <alignment horizontal="center"/>
    </xf>
    <xf numFmtId="1" fontId="458" fillId="2" borderId="0" xfId="0" applyNumberFormat="1" applyFont="1"/>
    <xf numFmtId="1" fontId="460" fillId="2" borderId="0" xfId="0" applyNumberFormat="1" applyFont="1"/>
    <xf numFmtId="1" fontId="462" fillId="2" borderId="0" xfId="0" applyNumberFormat="1" applyFont="1"/>
    <xf numFmtId="1" fontId="466" fillId="2" borderId="0" xfId="0" applyNumberFormat="1" applyFont="1"/>
    <xf numFmtId="1" fontId="468" fillId="2" borderId="0" xfId="0" applyNumberFormat="1" applyFont="1"/>
    <xf numFmtId="1" fontId="469" fillId="2" borderId="0" xfId="0" applyNumberFormat="1" applyFont="1"/>
    <xf numFmtId="1" fontId="470" fillId="2" borderId="0" xfId="0" applyNumberFormat="1" applyFont="1"/>
    <xf numFmtId="1" fontId="472" fillId="2" borderId="0" xfId="0" applyNumberFormat="1" applyFont="1"/>
    <xf numFmtId="1" fontId="473" fillId="2" borderId="0" xfId="0" applyNumberFormat="1" applyFont="1"/>
    <xf numFmtId="1" fontId="474" fillId="2" borderId="0" xfId="0" applyNumberFormat="1" applyFont="1"/>
    <xf numFmtId="1" fontId="476" fillId="2" borderId="0" xfId="0" applyNumberFormat="1" applyFont="1"/>
    <xf numFmtId="1" fontId="477" fillId="2" borderId="0" xfId="0" applyNumberFormat="1" applyFont="1"/>
    <xf numFmtId="1" fontId="478" fillId="2" borderId="0" xfId="0" applyNumberFormat="1" applyFont="1"/>
    <xf numFmtId="1" fontId="480" fillId="2" borderId="0" xfId="0" applyNumberFormat="1" applyFont="1"/>
    <xf numFmtId="1" fontId="481" fillId="2" borderId="0" xfId="0" applyNumberFormat="1" applyFont="1"/>
    <xf numFmtId="1" fontId="6" fillId="2" borderId="8" xfId="0" applyNumberFormat="1" applyFont="1" applyBorder="1" applyAlignment="1">
      <alignment horizontal="center"/>
    </xf>
    <xf numFmtId="0" fontId="483" fillId="2" borderId="1" xfId="0" applyFont="1" applyBorder="1"/>
    <xf numFmtId="0" fontId="2" fillId="2" borderId="4" xfId="0" applyFont="1" applyBorder="1" applyAlignment="1">
      <alignment horizontal="center"/>
    </xf>
    <xf numFmtId="0" fontId="485" fillId="2" borderId="5" xfId="0" applyFont="1" applyBorder="1"/>
    <xf numFmtId="0" fontId="2" fillId="2" borderId="4" xfId="0" applyFont="1" applyBorder="1" applyAlignment="1">
      <alignment horizontal="left"/>
    </xf>
    <xf numFmtId="0" fontId="486" fillId="2" borderId="0" xfId="0" applyFont="1" applyBorder="1" applyAlignment="1">
      <alignment horizontal="left"/>
    </xf>
    <xf numFmtId="0" fontId="2" fillId="2" borderId="4" xfId="0" applyFont="1" applyBorder="1"/>
    <xf numFmtId="0" fontId="487" fillId="2" borderId="0" xfId="0" applyFont="1" applyBorder="1"/>
    <xf numFmtId="0" fontId="487" fillId="2" borderId="0" xfId="0" applyFont="1" applyBorder="1" applyAlignment="1">
      <alignment horizontal="center"/>
    </xf>
    <xf numFmtId="0" fontId="2" fillId="2" borderId="4" xfId="0" applyFont="1" applyBorder="1"/>
    <xf numFmtId="0" fontId="488" fillId="2" borderId="0" xfId="0" applyFont="1" applyBorder="1"/>
    <xf numFmtId="0" fontId="488" fillId="2" borderId="0" xfId="0" applyFont="1" applyBorder="1" applyAlignment="1">
      <alignment horizontal="center"/>
    </xf>
    <xf numFmtId="0" fontId="488" fillId="2" borderId="5" xfId="0" applyFont="1" applyBorder="1"/>
    <xf numFmtId="0" fontId="489" fillId="2" borderId="0" xfId="0" applyFont="1" applyBorder="1"/>
    <xf numFmtId="0" fontId="489" fillId="2" borderId="0" xfId="0" applyFont="1" applyBorder="1" applyAlignment="1">
      <alignment horizontal="center"/>
    </xf>
    <xf numFmtId="0" fontId="490" fillId="2" borderId="0" xfId="0" applyFont="1" applyBorder="1"/>
    <xf numFmtId="0" fontId="490" fillId="2" borderId="5" xfId="0" applyFont="1" applyBorder="1"/>
    <xf numFmtId="0" fontId="2" fillId="2" borderId="4" xfId="0" applyFont="1" applyBorder="1"/>
    <xf numFmtId="0" fontId="491" fillId="2" borderId="0" xfId="0" applyFont="1" applyBorder="1"/>
    <xf numFmtId="0" fontId="491" fillId="2" borderId="0" xfId="0" applyFont="1" applyBorder="1" applyAlignment="1">
      <alignment horizontal="center"/>
    </xf>
    <xf numFmtId="0" fontId="491" fillId="2" borderId="5" xfId="0" applyFont="1" applyBorder="1"/>
    <xf numFmtId="0" fontId="492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2" fillId="2" borderId="4" xfId="0" applyFont="1" applyBorder="1"/>
    <xf numFmtId="0" fontId="494" fillId="2" borderId="0" xfId="0" applyFont="1" applyBorder="1"/>
    <xf numFmtId="0" fontId="494" fillId="2" borderId="0" xfId="0" applyFont="1" applyBorder="1" applyAlignment="1">
      <alignment horizontal="center"/>
    </xf>
    <xf numFmtId="0" fontId="2" fillId="2" borderId="0" xfId="0" applyFont="1" applyBorder="1"/>
    <xf numFmtId="0" fontId="494" fillId="2" borderId="5" xfId="0" applyFont="1" applyBorder="1"/>
    <xf numFmtId="0" fontId="2" fillId="2" borderId="4" xfId="0" applyFont="1" applyBorder="1"/>
    <xf numFmtId="0" fontId="495" fillId="2" borderId="0" xfId="0" applyFont="1" applyBorder="1" applyAlignment="1">
      <alignment horizontal="center"/>
    </xf>
    <xf numFmtId="0" fontId="495" fillId="2" borderId="5" xfId="0" applyFont="1" applyBorder="1"/>
    <xf numFmtId="0" fontId="496" fillId="2" borderId="0" xfId="0" applyFont="1" applyBorder="1"/>
    <xf numFmtId="0" fontId="496" fillId="2" borderId="6" xfId="0" applyFont="1" applyBorder="1" applyAlignment="1">
      <alignment horizontal="center"/>
    </xf>
    <xf numFmtId="0" fontId="497" fillId="2" borderId="0" xfId="0" applyFont="1" applyBorder="1"/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498" fillId="2" borderId="4" xfId="0" applyFont="1" applyBorder="1"/>
    <xf numFmtId="0" fontId="498" fillId="2" borderId="0" xfId="0" applyFont="1" applyBorder="1"/>
    <xf numFmtId="0" fontId="498" fillId="2" borderId="0" xfId="0" applyFont="1" applyBorder="1" applyAlignment="1">
      <alignment horizontal="center"/>
    </xf>
    <xf numFmtId="0" fontId="498" fillId="2" borderId="7" xfId="0" applyFont="1" applyBorder="1"/>
    <xf numFmtId="0" fontId="499" fillId="2" borderId="4" xfId="0" applyFont="1" applyBorder="1"/>
    <xf numFmtId="0" fontId="499" fillId="2" borderId="0" xfId="0" applyFont="1" applyBorder="1" applyAlignment="1">
      <alignment horizontal="center"/>
    </xf>
    <xf numFmtId="0" fontId="500" fillId="2" borderId="4" xfId="0" applyFont="1" applyBorder="1"/>
    <xf numFmtId="0" fontId="50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501" fillId="2" borderId="4" xfId="0" applyFont="1" applyBorder="1"/>
    <xf numFmtId="0" fontId="501" fillId="2" borderId="0" xfId="0" applyFont="1" applyBorder="1"/>
    <xf numFmtId="0" fontId="501" fillId="2" borderId="0" xfId="0" applyFont="1" applyBorder="1" applyAlignment="1">
      <alignment horizontal="center"/>
    </xf>
    <xf numFmtId="0" fontId="501" fillId="2" borderId="7" xfId="0" applyFont="1" applyBorder="1" applyAlignment="1">
      <alignment horizontal="center" vertical="center"/>
    </xf>
    <xf numFmtId="2" fontId="501" fillId="2" borderId="5" xfId="0" applyNumberFormat="1" applyFont="1" applyBorder="1" applyAlignment="1">
      <alignment horizontal="center"/>
    </xf>
    <xf numFmtId="0" fontId="501" fillId="2" borderId="5" xfId="0" applyFont="1" applyBorder="1"/>
    <xf numFmtId="0" fontId="502" fillId="2" borderId="0" xfId="0" applyFont="1" applyBorder="1"/>
    <xf numFmtId="0" fontId="502" fillId="2" borderId="0" xfId="0" applyFont="1" applyBorder="1" applyAlignment="1">
      <alignment horizontal="center"/>
    </xf>
    <xf numFmtId="0" fontId="502" fillId="2" borderId="10" xfId="0" applyFont="1" applyBorder="1" applyAlignment="1">
      <alignment horizontal="center"/>
    </xf>
    <xf numFmtId="0" fontId="2" fillId="2" borderId="4" xfId="0" applyFont="1" applyBorder="1"/>
    <xf numFmtId="0" fontId="503" fillId="2" borderId="9" xfId="0" applyFont="1" applyBorder="1"/>
    <xf numFmtId="0" fontId="504" fillId="2" borderId="0" xfId="0" applyFont="1" applyBorder="1" applyAlignment="1">
      <alignment horizontal="center"/>
    </xf>
    <xf numFmtId="0" fontId="504" fillId="2" borderId="5" xfId="0" applyFont="1" applyBorder="1"/>
    <xf numFmtId="0" fontId="505" fillId="2" borderId="0" xfId="0" applyFont="1" applyBorder="1"/>
    <xf numFmtId="0" fontId="505" fillId="2" borderId="5" xfId="0" applyFont="1" applyBorder="1"/>
    <xf numFmtId="0" fontId="507" fillId="2" borderId="4" xfId="0" applyFont="1" applyBorder="1"/>
    <xf numFmtId="0" fontId="507" fillId="2" borderId="0" xfId="0" applyFont="1" applyBorder="1"/>
    <xf numFmtId="0" fontId="506" fillId="2" borderId="0" xfId="0" applyFont="1" applyBorder="1" applyAlignment="1">
      <alignment horizontal="center"/>
    </xf>
    <xf numFmtId="0" fontId="50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508" fillId="2" borderId="0" xfId="0" applyFont="1" applyBorder="1"/>
    <xf numFmtId="0" fontId="508" fillId="2" borderId="5" xfId="0" applyFont="1" applyBorder="1"/>
    <xf numFmtId="0" fontId="5" fillId="2" borderId="6" xfId="0" applyFont="1" applyBorder="1" applyAlignment="1">
      <alignment horizontal="center" wrapText="1"/>
    </xf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510" fillId="2" borderId="5" xfId="0" applyFont="1" applyBorder="1"/>
    <xf numFmtId="0" fontId="3" fillId="3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1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513" fillId="2" borderId="5" xfId="0" applyFont="1" applyBorder="1"/>
    <xf numFmtId="1" fontId="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514" fillId="2" borderId="5" xfId="0" applyFont="1" applyBorder="1"/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5" fillId="2" borderId="8" xfId="0" applyNumberFormat="1" applyFont="1" applyBorder="1" applyAlignment="1">
      <alignment horizontal="center"/>
    </xf>
    <xf numFmtId="0" fontId="515" fillId="2" borderId="5" xfId="0" applyFont="1" applyBorder="1"/>
    <xf numFmtId="0" fontId="3" fillId="2" borderId="8" xfId="0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5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18" fillId="2" borderId="5" xfId="0" applyFont="1" applyBorder="1"/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5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520" fillId="2" borderId="5" xfId="0" applyFont="1" applyBorder="1"/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1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21" fillId="2" borderId="5" xfId="0" applyFont="1" applyBorder="1"/>
    <xf numFmtId="0" fontId="3" fillId="3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2" fillId="2" borderId="8" xfId="0" applyNumberFormat="1" applyFont="1" applyBorder="1" applyAlignment="1">
      <alignment horizontal="center"/>
    </xf>
    <xf numFmtId="0" fontId="522" fillId="2" borderId="5" xfId="0" applyFont="1" applyBorder="1"/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523" fillId="2" borderId="5" xfId="0" applyFont="1" applyBorder="1"/>
    <xf numFmtId="1" fontId="3" fillId="3" borderId="8" xfId="0" applyNumberFormat="1" applyFont="1" applyFill="1" applyBorder="1" applyAlignment="1">
      <alignment horizontal="center"/>
    </xf>
    <xf numFmtId="0" fontId="52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5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526" fillId="2" borderId="5" xfId="0" applyFont="1" applyBorder="1"/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5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528" fillId="2" borderId="5" xfId="0" applyFont="1" applyBorder="1"/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30" fillId="2" borderId="5" xfId="0" applyFont="1" applyBorder="1"/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531" fillId="2" borderId="5" xfId="0" applyFont="1" applyBorder="1"/>
    <xf numFmtId="1" fontId="5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532" fillId="2" borderId="5" xfId="0" applyFont="1" applyBorder="1"/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4" fillId="2" borderId="8" xfId="0" applyNumberFormat="1" applyFont="1" applyBorder="1" applyAlignment="1">
      <alignment horizontal="center"/>
    </xf>
    <xf numFmtId="0" fontId="534" fillId="2" borderId="5" xfId="0" applyFont="1" applyBorder="1"/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53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7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7" fillId="2" borderId="5" xfId="0" applyFont="1" applyBorder="1"/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538" fillId="2" borderId="5" xfId="0" applyFont="1" applyBorder="1"/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5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9" fillId="2" borderId="5" xfId="0" applyFont="1" applyBorder="1"/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540" fillId="2" borderId="5" xfId="0" applyFont="1" applyBorder="1"/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54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42" fillId="2" borderId="8" xfId="0" applyNumberFormat="1" applyFont="1" applyBorder="1" applyAlignment="1">
      <alignment horizontal="center"/>
    </xf>
    <xf numFmtId="0" fontId="542" fillId="2" borderId="5" xfId="0" applyFont="1" applyBorder="1"/>
    <xf numFmtId="0" fontId="2" fillId="2" borderId="4" xfId="0" applyFont="1" applyBorder="1"/>
    <xf numFmtId="0" fontId="543" fillId="2" borderId="0" xfId="0" applyFont="1" applyBorder="1" applyAlignment="1">
      <alignment horizontal="center"/>
    </xf>
    <xf numFmtId="0" fontId="543" fillId="2" borderId="5" xfId="0" applyFont="1" applyBorder="1"/>
    <xf numFmtId="1" fontId="3" fillId="3" borderId="0" xfId="0" applyNumberFormat="1" applyFont="1" applyFill="1" applyBorder="1" applyAlignment="1">
      <alignment horizontal="center"/>
    </xf>
    <xf numFmtId="1" fontId="54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546" fillId="2" borderId="4" xfId="0" applyFont="1" applyBorder="1" applyAlignment="1">
      <alignment horizontal="center"/>
    </xf>
    <xf numFmtId="0" fontId="546" fillId="2" borderId="5" xfId="0" applyFont="1" applyBorder="1"/>
    <xf numFmtId="0" fontId="6" fillId="2" borderId="4" xfId="0" applyFont="1" applyBorder="1"/>
    <xf numFmtId="0" fontId="547" fillId="2" borderId="0" xfId="0" applyFont="1" applyBorder="1"/>
    <xf numFmtId="1" fontId="54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547" fillId="2" borderId="5" xfId="0" applyFont="1" applyBorder="1"/>
    <xf numFmtId="0" fontId="548" fillId="2" borderId="4" xfId="0" applyFont="1" applyBorder="1"/>
    <xf numFmtId="0" fontId="548" fillId="2" borderId="0" xfId="0" applyFont="1" applyBorder="1" applyAlignment="1">
      <alignment horizontal="center"/>
    </xf>
    <xf numFmtId="1" fontId="548" fillId="2" borderId="0" xfId="0" applyNumberFormat="1" applyFont="1" applyBorder="1"/>
    <xf numFmtId="0" fontId="549" fillId="2" borderId="0" xfId="0" applyFont="1" applyBorder="1"/>
    <xf numFmtId="1" fontId="549" fillId="2" borderId="0" xfId="0" applyNumberFormat="1" applyFont="1" applyBorder="1"/>
    <xf numFmtId="0" fontId="549" fillId="2" borderId="5" xfId="0" applyFont="1" applyBorder="1"/>
    <xf numFmtId="0" fontId="550" fillId="2" borderId="4" xfId="0" applyFont="1" applyBorder="1"/>
    <xf numFmtId="0" fontId="550" fillId="2" borderId="0" xfId="0" applyFont="1" applyBorder="1"/>
    <xf numFmtId="0" fontId="550" fillId="2" borderId="0" xfId="0" applyFont="1" applyBorder="1" applyAlignment="1">
      <alignment horizontal="center"/>
    </xf>
    <xf numFmtId="0" fontId="551" fillId="2" borderId="11" xfId="0" applyFont="1" applyBorder="1"/>
    <xf numFmtId="1" fontId="552" fillId="2" borderId="0" xfId="0" applyNumberFormat="1" applyFont="1"/>
    <xf numFmtId="1" fontId="553" fillId="2" borderId="0" xfId="0" applyNumberFormat="1" applyFont="1"/>
    <xf numFmtId="1" fontId="554" fillId="2" borderId="0" xfId="0" applyNumberFormat="1" applyFont="1"/>
    <xf numFmtId="1" fontId="555" fillId="2" borderId="0" xfId="0" applyNumberFormat="1" applyFont="1"/>
    <xf numFmtId="1" fontId="556" fillId="2" borderId="0" xfId="0" applyNumberFormat="1" applyFont="1"/>
    <xf numFmtId="1" fontId="557" fillId="2" borderId="0" xfId="0" applyNumberFormat="1" applyFont="1"/>
    <xf numFmtId="1" fontId="558" fillId="2" borderId="0" xfId="0" applyNumberFormat="1" applyFont="1"/>
    <xf numFmtId="1" fontId="560" fillId="2" borderId="0" xfId="0" applyNumberFormat="1" applyFont="1"/>
    <xf numFmtId="1" fontId="561" fillId="2" borderId="0" xfId="0" applyNumberFormat="1" applyFont="1"/>
    <xf numFmtId="1" fontId="563" fillId="2" borderId="0" xfId="0" applyNumberFormat="1" applyFont="1"/>
    <xf numFmtId="1" fontId="565" fillId="2" borderId="0" xfId="0" applyNumberFormat="1" applyFont="1"/>
    <xf numFmtId="1" fontId="569" fillId="2" borderId="0" xfId="0" applyNumberFormat="1" applyFont="1"/>
    <xf numFmtId="1" fontId="571" fillId="2" borderId="0" xfId="0" applyNumberFormat="1" applyFont="1"/>
    <xf numFmtId="1" fontId="572" fillId="2" borderId="0" xfId="0" applyNumberFormat="1" applyFont="1"/>
    <xf numFmtId="1" fontId="574" fillId="2" borderId="0" xfId="0" applyNumberFormat="1" applyFont="1"/>
    <xf numFmtId="0" fontId="574" fillId="2" borderId="0" xfId="0" applyFont="1"/>
    <xf numFmtId="1" fontId="575" fillId="2" borderId="0" xfId="0" applyNumberFormat="1" applyFont="1"/>
    <xf numFmtId="1" fontId="576" fillId="2" borderId="0" xfId="0" applyNumberFormat="1" applyFont="1"/>
    <xf numFmtId="1" fontId="6" fillId="2" borderId="8" xfId="0" applyNumberFormat="1" applyFont="1" applyBorder="1" applyAlignment="1">
      <alignment horizontal="center"/>
    </xf>
    <xf numFmtId="0" fontId="578" fillId="2" borderId="1" xfId="0" applyFont="1" applyBorder="1"/>
    <xf numFmtId="0" fontId="2" fillId="2" borderId="4" xfId="0" applyFont="1" applyBorder="1" applyAlignment="1">
      <alignment horizontal="center"/>
    </xf>
    <xf numFmtId="0" fontId="57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581" fillId="2" borderId="0" xfId="0" applyFont="1" applyBorder="1" applyAlignment="1">
      <alignment horizontal="left"/>
    </xf>
    <xf numFmtId="0" fontId="581" fillId="2" borderId="5" xfId="0" applyFont="1" applyBorder="1"/>
    <xf numFmtId="0" fontId="2" fillId="2" borderId="4" xfId="0" applyFont="1" applyBorder="1"/>
    <xf numFmtId="0" fontId="582" fillId="2" borderId="0" xfId="0" applyFont="1" applyBorder="1"/>
    <xf numFmtId="0" fontId="2" fillId="2" borderId="4" xfId="0" applyFont="1" applyBorder="1"/>
    <xf numFmtId="0" fontId="583" fillId="2" borderId="0" xfId="0" applyFont="1" applyBorder="1"/>
    <xf numFmtId="0" fontId="583" fillId="2" borderId="5" xfId="0" applyFont="1" applyBorder="1"/>
    <xf numFmtId="0" fontId="584" fillId="2" borderId="0" xfId="0" applyFont="1" applyBorder="1"/>
    <xf numFmtId="0" fontId="585" fillId="2" borderId="0" xfId="0" applyFont="1" applyBorder="1"/>
    <xf numFmtId="0" fontId="586" fillId="2" borderId="0" xfId="0" applyFont="1" applyBorder="1" applyAlignment="1">
      <alignment horizontal="center"/>
    </xf>
    <xf numFmtId="0" fontId="586" fillId="2" borderId="5" xfId="0" applyFont="1" applyBorder="1"/>
    <xf numFmtId="0" fontId="587" fillId="2" borderId="0" xfId="0" applyFont="1" applyBorder="1"/>
    <xf numFmtId="0" fontId="2" fillId="2" borderId="4" xfId="0" applyFont="1" applyBorder="1"/>
    <xf numFmtId="0" fontId="588" fillId="2" borderId="0" xfId="0" applyFont="1" applyBorder="1"/>
    <xf numFmtId="0" fontId="588" fillId="2" borderId="0" xfId="0" applyFont="1" applyBorder="1" applyAlignment="1">
      <alignment horizontal="center"/>
    </xf>
    <xf numFmtId="0" fontId="588" fillId="2" borderId="5" xfId="0" applyFont="1" applyBorder="1"/>
    <xf numFmtId="0" fontId="2" fillId="2" borderId="4" xfId="0" applyFont="1" applyBorder="1"/>
    <xf numFmtId="0" fontId="589" fillId="2" borderId="0" xfId="0" applyFont="1" applyBorder="1"/>
    <xf numFmtId="0" fontId="589" fillId="2" borderId="0" xfId="0" applyFont="1" applyBorder="1" applyAlignment="1">
      <alignment horizontal="center"/>
    </xf>
    <xf numFmtId="0" fontId="589" fillId="2" borderId="5" xfId="0" applyFont="1" applyBorder="1"/>
    <xf numFmtId="0" fontId="2" fillId="2" borderId="4" xfId="0" applyFont="1" applyBorder="1"/>
    <xf numFmtId="0" fontId="590" fillId="2" borderId="5" xfId="0" applyFont="1" applyBorder="1"/>
    <xf numFmtId="0" fontId="591" fillId="2" borderId="0" xfId="0" applyFont="1" applyBorder="1"/>
    <xf numFmtId="0" fontId="591" fillId="2" borderId="0" xfId="0" applyFont="1" applyBorder="1" applyAlignment="1">
      <alignment horizontal="center"/>
    </xf>
    <xf numFmtId="0" fontId="591" fillId="2" borderId="6" xfId="0" applyFont="1" applyBorder="1" applyAlignment="1">
      <alignment horizontal="center"/>
    </xf>
    <xf numFmtId="0" fontId="591" fillId="2" borderId="3" xfId="0" applyFont="1" applyBorder="1" applyAlignment="1">
      <alignment horizontal="center" wrapText="1"/>
    </xf>
    <xf numFmtId="0" fontId="591" fillId="2" borderId="5" xfId="0" applyFont="1" applyBorder="1"/>
    <xf numFmtId="0" fontId="592" fillId="2" borderId="0" xfId="0" applyFont="1" applyBorder="1" applyAlignment="1">
      <alignment horizontal="center"/>
    </xf>
    <xf numFmtId="0" fontId="593" fillId="2" borderId="0" xfId="0" applyFont="1" applyBorder="1"/>
    <xf numFmtId="0" fontId="593" fillId="2" borderId="7" xfId="0" applyFont="1" applyBorder="1"/>
    <xf numFmtId="0" fontId="593" fillId="2" borderId="5" xfId="0" applyFont="1" applyBorder="1"/>
    <xf numFmtId="0" fontId="594" fillId="2" borderId="4" xfId="0" applyFont="1" applyBorder="1"/>
    <xf numFmtId="0" fontId="594" fillId="2" borderId="0" xfId="0" applyFont="1" applyBorder="1"/>
    <xf numFmtId="0" fontId="59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594" fillId="2" borderId="5" xfId="0" applyFont="1" applyBorder="1"/>
    <xf numFmtId="0" fontId="595" fillId="2" borderId="4" xfId="0" applyFont="1" applyBorder="1"/>
    <xf numFmtId="0" fontId="59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596" fillId="2" borderId="0" xfId="0" applyFont="1" applyBorder="1" applyAlignment="1">
      <alignment horizontal="center"/>
    </xf>
    <xf numFmtId="0" fontId="596" fillId="2" borderId="7" xfId="0" applyFont="1" applyBorder="1" applyAlignment="1">
      <alignment horizontal="center" vertical="center"/>
    </xf>
    <xf numFmtId="2" fontId="596" fillId="2" borderId="5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597" fillId="2" borderId="4" xfId="0" applyFont="1" applyBorder="1"/>
    <xf numFmtId="0" fontId="597" fillId="2" borderId="0" xfId="0" applyFont="1" applyBorder="1"/>
    <xf numFmtId="0" fontId="597" fillId="2" borderId="0" xfId="0" applyFont="1" applyBorder="1" applyAlignment="1">
      <alignment horizontal="center"/>
    </xf>
    <xf numFmtId="0" fontId="597" fillId="2" borderId="10" xfId="0" applyFont="1" applyBorder="1" applyAlignment="1">
      <alignment horizontal="center"/>
    </xf>
    <xf numFmtId="0" fontId="2" fillId="2" borderId="4" xfId="0" applyFont="1" applyBorder="1"/>
    <xf numFmtId="0" fontId="598" fillId="2" borderId="9" xfId="0" applyFont="1" applyBorder="1"/>
    <xf numFmtId="0" fontId="598" fillId="2" borderId="5" xfId="0" applyFont="1" applyBorder="1"/>
    <xf numFmtId="0" fontId="599" fillId="2" borderId="4" xfId="0" applyFont="1" applyBorder="1"/>
    <xf numFmtId="0" fontId="599" fillId="2" borderId="0" xfId="0" applyFont="1" applyBorder="1"/>
    <xf numFmtId="0" fontId="599" fillId="2" borderId="5" xfId="0" applyFont="1" applyBorder="1"/>
    <xf numFmtId="0" fontId="2" fillId="2" borderId="4" xfId="0" applyFont="1" applyBorder="1"/>
    <xf numFmtId="0" fontId="600" fillId="2" borderId="0" xfId="0" applyFont="1" applyBorder="1"/>
    <xf numFmtId="0" fontId="6" fillId="2" borderId="0" xfId="0" applyFont="1" applyBorder="1" applyAlignment="1">
      <alignment horizontal="center"/>
    </xf>
    <xf numFmtId="0" fontId="600" fillId="2" borderId="5" xfId="0" applyFont="1" applyBorder="1"/>
    <xf numFmtId="0" fontId="602" fillId="2" borderId="4" xfId="0" applyFont="1" applyBorder="1"/>
    <xf numFmtId="0" fontId="601" fillId="2" borderId="0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603" fillId="2" borderId="0" xfId="0" applyFont="1" applyBorder="1"/>
    <xf numFmtId="0" fontId="60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60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605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0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0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08" fillId="2" borderId="5" xfId="0" applyFont="1" applyBorder="1"/>
    <xf numFmtId="1" fontId="60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60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61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61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1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1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2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2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2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2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2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3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3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3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3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3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3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63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37" fillId="2" borderId="5" xfId="0" applyFont="1" applyBorder="1"/>
    <xf numFmtId="0" fontId="2" fillId="2" borderId="4" xfId="0" applyFont="1" applyBorder="1"/>
    <xf numFmtId="0" fontId="638" fillId="2" borderId="0" xfId="0" applyFont="1" applyBorder="1"/>
    <xf numFmtId="0" fontId="638" fillId="2" borderId="0" xfId="0" applyFont="1" applyBorder="1" applyAlignment="1">
      <alignment horizontal="center"/>
    </xf>
    <xf numFmtId="1" fontId="638" fillId="2" borderId="0" xfId="0" applyNumberFormat="1" applyFont="1" applyBorder="1"/>
    <xf numFmtId="0" fontId="638" fillId="2" borderId="5" xfId="0" applyFont="1" applyBorder="1"/>
    <xf numFmtId="0" fontId="639" fillId="2" borderId="4" xfId="0" applyFont="1" applyBorder="1"/>
    <xf numFmtId="0" fontId="639" fillId="2" borderId="0" xfId="0" applyFont="1" applyBorder="1"/>
    <xf numFmtId="0" fontId="63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639" fillId="2" borderId="5" xfId="0" applyFont="1" applyBorder="1"/>
    <xf numFmtId="0" fontId="6" fillId="2" borderId="4" xfId="0" applyFont="1" applyBorder="1"/>
    <xf numFmtId="0" fontId="640" fillId="2" borderId="0" xfId="0" applyFont="1" applyBorder="1"/>
    <xf numFmtId="0" fontId="640" fillId="2" borderId="0" xfId="0" applyFont="1" applyBorder="1" applyAlignment="1">
      <alignment horizontal="center"/>
    </xf>
    <xf numFmtId="1" fontId="64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640" fillId="2" borderId="5" xfId="0" applyFont="1" applyBorder="1"/>
    <xf numFmtId="0" fontId="641" fillId="2" borderId="4" xfId="0" applyFont="1" applyBorder="1" applyAlignment="1">
      <alignment horizontal="center"/>
    </xf>
    <xf numFmtId="0" fontId="641" fillId="2" borderId="0" xfId="0" applyFont="1" applyBorder="1" applyAlignment="1">
      <alignment horizontal="center"/>
    </xf>
    <xf numFmtId="0" fontId="641" fillId="2" borderId="0" xfId="0" applyFont="1" applyBorder="1"/>
    <xf numFmtId="0" fontId="641" fillId="2" borderId="5" xfId="0" applyFont="1" applyBorder="1"/>
    <xf numFmtId="0" fontId="6" fillId="2" borderId="4" xfId="0" applyFont="1" applyBorder="1"/>
    <xf numFmtId="0" fontId="642" fillId="2" borderId="0" xfId="0" applyFont="1" applyBorder="1"/>
    <xf numFmtId="0" fontId="642" fillId="2" borderId="0" xfId="0" applyFont="1" applyBorder="1" applyAlignment="1">
      <alignment horizontal="center"/>
    </xf>
    <xf numFmtId="1" fontId="64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642" fillId="2" borderId="5" xfId="0" applyFont="1" applyBorder="1"/>
    <xf numFmtId="0" fontId="643" fillId="2" borderId="4" xfId="0" applyFont="1" applyBorder="1"/>
    <xf numFmtId="0" fontId="643" fillId="2" borderId="0" xfId="0" applyFont="1" applyBorder="1"/>
    <xf numFmtId="0" fontId="643" fillId="2" borderId="0" xfId="0" applyFont="1" applyBorder="1" applyAlignment="1">
      <alignment horizontal="center"/>
    </xf>
    <xf numFmtId="1" fontId="643" fillId="2" borderId="0" xfId="0" applyNumberFormat="1" applyFont="1" applyBorder="1"/>
    <xf numFmtId="0" fontId="643" fillId="2" borderId="5" xfId="0" applyFont="1" applyBorder="1"/>
    <xf numFmtId="0" fontId="644" fillId="2" borderId="4" xfId="0" applyFont="1" applyBorder="1"/>
    <xf numFmtId="0" fontId="644" fillId="2" borderId="0" xfId="0" applyFont="1" applyBorder="1"/>
    <xf numFmtId="0" fontId="644" fillId="2" borderId="0" xfId="0" applyFont="1" applyBorder="1" applyAlignment="1">
      <alignment horizontal="center"/>
    </xf>
    <xf numFmtId="1" fontId="644" fillId="2" borderId="0" xfId="0" applyNumberFormat="1" applyFont="1" applyBorder="1"/>
    <xf numFmtId="0" fontId="644" fillId="2" borderId="5" xfId="0" applyFont="1" applyBorder="1"/>
    <xf numFmtId="0" fontId="645" fillId="2" borderId="4" xfId="0" applyFont="1" applyBorder="1"/>
    <xf numFmtId="0" fontId="645" fillId="2" borderId="0" xfId="0" applyFont="1" applyBorder="1"/>
    <xf numFmtId="0" fontId="645" fillId="2" borderId="0" xfId="0" applyFont="1" applyBorder="1" applyAlignment="1">
      <alignment horizontal="center"/>
    </xf>
    <xf numFmtId="1" fontId="645" fillId="2" borderId="0" xfId="0" applyNumberFormat="1" applyFont="1" applyBorder="1"/>
    <xf numFmtId="0" fontId="645" fillId="2" borderId="5" xfId="0" applyFont="1" applyBorder="1"/>
    <xf numFmtId="0" fontId="646" fillId="2" borderId="11" xfId="0" applyFont="1" applyBorder="1"/>
    <xf numFmtId="0" fontId="646" fillId="2" borderId="12" xfId="0" applyFont="1" applyBorder="1"/>
    <xf numFmtId="0" fontId="646" fillId="2" borderId="12" xfId="0" applyFont="1" applyBorder="1" applyAlignment="1">
      <alignment horizontal="center"/>
    </xf>
    <xf numFmtId="1" fontId="646" fillId="2" borderId="12" xfId="0" applyNumberFormat="1" applyFont="1" applyBorder="1"/>
    <xf numFmtId="0" fontId="646" fillId="2" borderId="10" xfId="0" applyFont="1" applyBorder="1"/>
    <xf numFmtId="1" fontId="64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648" fillId="2" borderId="0" xfId="0" applyNumberFormat="1" applyFont="1"/>
    <xf numFmtId="1" fontId="649" fillId="2" borderId="0" xfId="0" applyNumberFormat="1" applyFont="1"/>
    <xf numFmtId="1" fontId="650" fillId="2" borderId="0" xfId="0" applyNumberFormat="1" applyFont="1"/>
    <xf numFmtId="1" fontId="651" fillId="2" borderId="0" xfId="0" applyNumberFormat="1" applyFont="1"/>
    <xf numFmtId="1" fontId="652" fillId="2" borderId="0" xfId="0" applyNumberFormat="1" applyFont="1"/>
    <xf numFmtId="1" fontId="653" fillId="2" borderId="0" xfId="0" applyNumberFormat="1" applyFont="1"/>
    <xf numFmtId="1" fontId="654" fillId="2" borderId="0" xfId="0" applyNumberFormat="1" applyFont="1"/>
    <xf numFmtId="1" fontId="655" fillId="2" borderId="0" xfId="0" applyNumberFormat="1" applyFont="1"/>
    <xf numFmtId="1" fontId="656" fillId="2" borderId="0" xfId="0" applyNumberFormat="1" applyFont="1"/>
    <xf numFmtId="1" fontId="657" fillId="2" borderId="0" xfId="0" applyNumberFormat="1" applyFont="1"/>
    <xf numFmtId="1" fontId="658" fillId="2" borderId="0" xfId="0" applyNumberFormat="1" applyFont="1"/>
    <xf numFmtId="1" fontId="659" fillId="2" borderId="0" xfId="0" applyNumberFormat="1" applyFont="1"/>
    <xf numFmtId="1" fontId="660" fillId="2" borderId="0" xfId="0" applyNumberFormat="1" applyFont="1"/>
    <xf numFmtId="1" fontId="661" fillId="2" borderId="0" xfId="0" applyNumberFormat="1" applyFont="1"/>
    <xf numFmtId="1" fontId="662" fillId="2" borderId="0" xfId="0" applyNumberFormat="1" applyFont="1"/>
    <xf numFmtId="1" fontId="663" fillId="2" borderId="0" xfId="0" applyNumberFormat="1" applyFont="1"/>
    <xf numFmtId="1" fontId="664" fillId="2" borderId="0" xfId="0" applyNumberFormat="1" applyFont="1"/>
    <xf numFmtId="1" fontId="665" fillId="2" borderId="0" xfId="0" applyNumberFormat="1" applyFont="1"/>
    <xf numFmtId="1" fontId="666" fillId="2" borderId="0" xfId="0" applyNumberFormat="1" applyFont="1"/>
    <xf numFmtId="1" fontId="667" fillId="2" borderId="0" xfId="0" applyNumberFormat="1" applyFont="1"/>
    <xf numFmtId="1" fontId="668" fillId="2" borderId="0" xfId="0" applyNumberFormat="1" applyFont="1"/>
    <xf numFmtId="1" fontId="669" fillId="2" borderId="0" xfId="0" applyNumberFormat="1" applyFont="1"/>
    <xf numFmtId="0" fontId="669" fillId="2" borderId="0" xfId="0" applyFont="1"/>
    <xf numFmtId="1" fontId="670" fillId="2" borderId="0" xfId="0" applyNumberFormat="1" applyFont="1"/>
    <xf numFmtId="1" fontId="671" fillId="2" borderId="0" xfId="0" applyNumberFormat="1" applyFont="1"/>
    <xf numFmtId="1" fontId="67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673" fillId="2" borderId="1" xfId="0" applyFont="1" applyBorder="1"/>
    <xf numFmtId="0" fontId="673" fillId="2" borderId="2" xfId="0" applyFont="1" applyBorder="1"/>
    <xf numFmtId="0" fontId="673" fillId="2" borderId="2" xfId="0" applyFont="1" applyBorder="1" applyAlignment="1">
      <alignment horizontal="center"/>
    </xf>
    <xf numFmtId="0" fontId="67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67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67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676" fillId="2" borderId="0" xfId="0" applyFont="1" applyBorder="1" applyAlignment="1">
      <alignment horizontal="left"/>
    </xf>
    <xf numFmtId="0" fontId="676" fillId="2" borderId="0" xfId="0" applyFont="1" applyBorder="1"/>
    <xf numFmtId="0" fontId="676" fillId="2" borderId="5" xfId="0" applyFont="1" applyBorder="1"/>
    <xf numFmtId="0" fontId="2" fillId="2" borderId="4" xfId="0" applyFont="1" applyBorder="1"/>
    <xf numFmtId="0" fontId="677" fillId="2" borderId="0" xfId="0" applyFont="1" applyBorder="1"/>
    <xf numFmtId="0" fontId="677" fillId="2" borderId="0" xfId="0" applyFont="1" applyBorder="1" applyAlignment="1">
      <alignment horizontal="center"/>
    </xf>
    <xf numFmtId="0" fontId="677" fillId="2" borderId="5" xfId="0" applyFont="1" applyBorder="1"/>
    <xf numFmtId="0" fontId="2" fillId="2" borderId="4" xfId="0" applyFont="1" applyBorder="1"/>
    <xf numFmtId="0" fontId="678" fillId="2" borderId="0" xfId="0" applyFont="1" applyBorder="1"/>
    <xf numFmtId="0" fontId="678" fillId="2" borderId="0" xfId="0" applyFont="1" applyBorder="1" applyAlignment="1">
      <alignment horizontal="center"/>
    </xf>
    <xf numFmtId="0" fontId="678" fillId="2" borderId="5" xfId="0" applyFont="1" applyBorder="1"/>
    <xf numFmtId="0" fontId="2" fillId="2" borderId="4" xfId="0" applyFont="1" applyBorder="1"/>
    <xf numFmtId="0" fontId="679" fillId="2" borderId="0" xfId="0" applyFont="1" applyBorder="1"/>
    <xf numFmtId="0" fontId="679" fillId="2" borderId="0" xfId="0" applyFont="1" applyBorder="1" applyAlignment="1">
      <alignment horizontal="center"/>
    </xf>
    <xf numFmtId="0" fontId="679" fillId="2" borderId="5" xfId="0" applyFont="1" applyBorder="1"/>
    <xf numFmtId="0" fontId="2" fillId="2" borderId="4" xfId="0" applyFont="1" applyBorder="1"/>
    <xf numFmtId="0" fontId="680" fillId="2" borderId="0" xfId="0" applyFont="1" applyBorder="1"/>
    <xf numFmtId="0" fontId="680" fillId="2" borderId="0" xfId="0" applyFont="1" applyBorder="1" applyAlignment="1">
      <alignment horizontal="center"/>
    </xf>
    <xf numFmtId="0" fontId="680" fillId="2" borderId="5" xfId="0" applyFont="1" applyBorder="1"/>
    <xf numFmtId="0" fontId="2" fillId="2" borderId="4" xfId="0" applyFont="1" applyBorder="1"/>
    <xf numFmtId="0" fontId="681" fillId="2" borderId="0" xfId="0" applyFont="1" applyBorder="1"/>
    <xf numFmtId="0" fontId="681" fillId="2" borderId="0" xfId="0" applyFont="1" applyBorder="1" applyAlignment="1">
      <alignment horizontal="center"/>
    </xf>
    <xf numFmtId="0" fontId="681" fillId="2" borderId="5" xfId="0" applyFont="1" applyBorder="1"/>
    <xf numFmtId="0" fontId="2" fillId="2" borderId="4" xfId="0" applyFont="1" applyBorder="1"/>
    <xf numFmtId="0" fontId="682" fillId="2" borderId="0" xfId="0" applyFont="1" applyBorder="1"/>
    <xf numFmtId="0" fontId="682" fillId="2" borderId="0" xfId="0" applyFont="1" applyBorder="1" applyAlignment="1">
      <alignment horizontal="center"/>
    </xf>
    <xf numFmtId="0" fontId="682" fillId="2" borderId="5" xfId="0" applyFont="1" applyBorder="1"/>
    <xf numFmtId="0" fontId="2" fillId="2" borderId="4" xfId="0" applyFont="1" applyBorder="1"/>
    <xf numFmtId="0" fontId="683" fillId="2" borderId="0" xfId="0" applyFont="1" applyBorder="1"/>
    <xf numFmtId="0" fontId="68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683" fillId="2" borderId="5" xfId="0" applyFont="1" applyBorder="1"/>
    <xf numFmtId="0" fontId="2" fillId="2" borderId="4" xfId="0" applyFont="1" applyBorder="1"/>
    <xf numFmtId="0" fontId="684" fillId="2" borderId="0" xfId="0" applyFont="1" applyBorder="1"/>
    <xf numFmtId="0" fontId="684" fillId="2" borderId="0" xfId="0" applyFont="1" applyBorder="1" applyAlignment="1">
      <alignment horizontal="center"/>
    </xf>
    <xf numFmtId="0" fontId="2" fillId="2" borderId="0" xfId="0" applyFont="1" applyBorder="1"/>
    <xf numFmtId="0" fontId="684" fillId="2" borderId="5" xfId="0" applyFont="1" applyBorder="1"/>
    <xf numFmtId="0" fontId="2" fillId="2" borderId="4" xfId="0" applyFont="1" applyBorder="1"/>
    <xf numFmtId="0" fontId="685" fillId="2" borderId="0" xfId="0" applyFont="1" applyBorder="1"/>
    <xf numFmtId="0" fontId="685" fillId="2" borderId="0" xfId="0" applyFont="1" applyBorder="1" applyAlignment="1">
      <alignment horizontal="center"/>
    </xf>
    <xf numFmtId="0" fontId="685" fillId="2" borderId="5" xfId="0" applyFont="1" applyBorder="1"/>
    <xf numFmtId="0" fontId="2" fillId="2" borderId="4" xfId="0" applyFont="1" applyBorder="1"/>
    <xf numFmtId="0" fontId="686" fillId="2" borderId="0" xfId="0" applyFont="1" applyBorder="1"/>
    <xf numFmtId="0" fontId="686" fillId="2" borderId="0" xfId="0" applyFont="1" applyBorder="1" applyAlignment="1">
      <alignment horizontal="center"/>
    </xf>
    <xf numFmtId="0" fontId="686" fillId="2" borderId="6" xfId="0" applyFont="1" applyBorder="1" applyAlignment="1">
      <alignment horizontal="center"/>
    </xf>
    <xf numFmtId="0" fontId="686" fillId="2" borderId="3" xfId="0" applyFont="1" applyBorder="1" applyAlignment="1">
      <alignment horizontal="center" wrapText="1"/>
    </xf>
    <xf numFmtId="0" fontId="686" fillId="2" borderId="5" xfId="0" applyFont="1" applyBorder="1"/>
    <xf numFmtId="0" fontId="687" fillId="2" borderId="4" xfId="0" applyFont="1" applyBorder="1"/>
    <xf numFmtId="0" fontId="687" fillId="2" borderId="0" xfId="0" applyFont="1" applyBorder="1"/>
    <xf numFmtId="0" fontId="68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687" fillId="2" borderId="5" xfId="0" applyFont="1" applyBorder="1"/>
    <xf numFmtId="0" fontId="688" fillId="2" borderId="4" xfId="0" applyFont="1" applyBorder="1"/>
    <xf numFmtId="0" fontId="688" fillId="2" borderId="0" xfId="0" applyFont="1" applyBorder="1"/>
    <xf numFmtId="0" fontId="688" fillId="2" borderId="0" xfId="0" applyFont="1" applyBorder="1" applyAlignment="1">
      <alignment horizontal="center"/>
    </xf>
    <xf numFmtId="0" fontId="688" fillId="2" borderId="7" xfId="0" applyFont="1" applyBorder="1"/>
    <xf numFmtId="0" fontId="688" fillId="2" borderId="5" xfId="0" applyFont="1" applyBorder="1"/>
    <xf numFmtId="0" fontId="689" fillId="2" borderId="4" xfId="0" applyFont="1" applyBorder="1"/>
    <xf numFmtId="0" fontId="689" fillId="2" borderId="0" xfId="0" applyFont="1" applyBorder="1"/>
    <xf numFmtId="0" fontId="68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689" fillId="2" borderId="5" xfId="0" applyFont="1" applyBorder="1"/>
    <xf numFmtId="0" fontId="690" fillId="2" borderId="4" xfId="0" applyFont="1" applyBorder="1"/>
    <xf numFmtId="0" fontId="690" fillId="2" borderId="0" xfId="0" applyFont="1" applyBorder="1"/>
    <xf numFmtId="0" fontId="69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690" fillId="2" borderId="5" xfId="0" applyFont="1" applyBorder="1"/>
    <xf numFmtId="0" fontId="691" fillId="2" borderId="4" xfId="0" applyFont="1" applyBorder="1"/>
    <xf numFmtId="0" fontId="691" fillId="2" borderId="0" xfId="0" applyFont="1" applyBorder="1"/>
    <xf numFmtId="0" fontId="69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691" fillId="2" borderId="7" xfId="0" applyFont="1" applyBorder="1" applyAlignment="1">
      <alignment horizontal="center" vertical="center"/>
    </xf>
    <xf numFmtId="2" fontId="691" fillId="2" borderId="5" xfId="0" applyNumberFormat="1" applyFont="1" applyBorder="1" applyAlignment="1">
      <alignment horizontal="center"/>
    </xf>
    <xf numFmtId="0" fontId="69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692" fillId="2" borderId="4" xfId="0" applyFont="1" applyBorder="1"/>
    <xf numFmtId="0" fontId="692" fillId="2" borderId="0" xfId="0" applyFont="1" applyBorder="1"/>
    <xf numFmtId="0" fontId="692" fillId="2" borderId="0" xfId="0" applyFont="1" applyBorder="1" applyAlignment="1">
      <alignment horizontal="center"/>
    </xf>
    <xf numFmtId="0" fontId="692" fillId="2" borderId="9" xfId="0" applyFont="1" applyBorder="1" applyAlignment="1">
      <alignment horizontal="center"/>
    </xf>
    <xf numFmtId="0" fontId="692" fillId="2" borderId="10" xfId="0" applyFont="1" applyBorder="1" applyAlignment="1">
      <alignment horizontal="center"/>
    </xf>
    <xf numFmtId="0" fontId="692" fillId="2" borderId="5" xfId="0" applyFont="1" applyBorder="1"/>
    <xf numFmtId="0" fontId="2" fillId="2" borderId="4" xfId="0" applyFont="1" applyBorder="1"/>
    <xf numFmtId="0" fontId="693" fillId="2" borderId="0" xfId="0" applyFont="1" applyBorder="1"/>
    <xf numFmtId="0" fontId="2" fillId="2" borderId="0" xfId="0" applyFont="1" applyBorder="1" applyAlignment="1">
      <alignment horizontal="center"/>
    </xf>
    <xf numFmtId="0" fontId="693" fillId="2" borderId="0" xfId="0" applyFont="1" applyBorder="1" applyAlignment="1">
      <alignment horizontal="center"/>
    </xf>
    <xf numFmtId="0" fontId="693" fillId="2" borderId="9" xfId="0" applyFont="1" applyBorder="1"/>
    <xf numFmtId="0" fontId="693" fillId="2" borderId="10" xfId="0" applyFont="1" applyBorder="1"/>
    <xf numFmtId="0" fontId="693" fillId="2" borderId="5" xfId="0" applyFont="1" applyBorder="1"/>
    <xf numFmtId="0" fontId="694" fillId="2" borderId="4" xfId="0" applyFont="1" applyBorder="1"/>
    <xf numFmtId="0" fontId="694" fillId="2" borderId="0" xfId="0" applyFont="1" applyBorder="1"/>
    <xf numFmtId="0" fontId="694" fillId="2" borderId="0" xfId="0" applyFont="1" applyBorder="1" applyAlignment="1">
      <alignment horizontal="center"/>
    </xf>
    <xf numFmtId="0" fontId="694" fillId="2" borderId="5" xfId="0" applyFont="1" applyBorder="1"/>
    <xf numFmtId="0" fontId="2" fillId="2" borderId="4" xfId="0" applyFont="1" applyBorder="1"/>
    <xf numFmtId="0" fontId="695" fillId="2" borderId="0" xfId="0" applyFont="1" applyBorder="1"/>
    <xf numFmtId="0" fontId="69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695" fillId="2" borderId="5" xfId="0" applyFont="1" applyBorder="1"/>
    <xf numFmtId="0" fontId="697" fillId="2" borderId="4" xfId="0" applyFont="1" applyBorder="1"/>
    <xf numFmtId="0" fontId="697" fillId="2" borderId="0" xfId="0" applyFont="1" applyBorder="1"/>
    <xf numFmtId="0" fontId="697" fillId="2" borderId="0" xfId="0" applyFont="1" applyBorder="1" applyAlignment="1">
      <alignment horizontal="center"/>
    </xf>
    <xf numFmtId="0" fontId="696" fillId="2" borderId="0" xfId="0" applyFont="1" applyBorder="1" applyAlignment="1">
      <alignment horizontal="center"/>
    </xf>
    <xf numFmtId="0" fontId="69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698" fillId="2" borderId="0" xfId="0" applyFont="1" applyBorder="1"/>
    <xf numFmtId="0" fontId="69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69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700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0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0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03" fillId="2" borderId="5" xfId="0" applyFont="1" applyBorder="1"/>
    <xf numFmtId="1" fontId="70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70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70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70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0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0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0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1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1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1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2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2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2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2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2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2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2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2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2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2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3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73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32" fillId="2" borderId="5" xfId="0" applyFont="1" applyBorder="1"/>
    <xf numFmtId="0" fontId="2" fillId="2" borderId="4" xfId="0" applyFont="1" applyBorder="1"/>
    <xf numFmtId="0" fontId="733" fillId="2" borderId="0" xfId="0" applyFont="1" applyBorder="1"/>
    <xf numFmtId="0" fontId="733" fillId="2" borderId="0" xfId="0" applyFont="1" applyBorder="1" applyAlignment="1">
      <alignment horizontal="center"/>
    </xf>
    <xf numFmtId="1" fontId="733" fillId="2" borderId="0" xfId="0" applyNumberFormat="1" applyFont="1" applyBorder="1"/>
    <xf numFmtId="0" fontId="733" fillId="2" borderId="5" xfId="0" applyFont="1" applyBorder="1"/>
    <xf numFmtId="0" fontId="734" fillId="2" borderId="4" xfId="0" applyFont="1" applyBorder="1"/>
    <xf numFmtId="0" fontId="734" fillId="2" borderId="0" xfId="0" applyFont="1" applyBorder="1"/>
    <xf numFmtId="0" fontId="73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734" fillId="2" borderId="5" xfId="0" applyFont="1" applyBorder="1"/>
    <xf numFmtId="0" fontId="6" fillId="2" borderId="4" xfId="0" applyFont="1" applyBorder="1"/>
    <xf numFmtId="0" fontId="735" fillId="2" borderId="0" xfId="0" applyFont="1" applyBorder="1"/>
    <xf numFmtId="0" fontId="735" fillId="2" borderId="0" xfId="0" applyFont="1" applyBorder="1" applyAlignment="1">
      <alignment horizontal="center"/>
    </xf>
    <xf numFmtId="1" fontId="73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735" fillId="2" borderId="5" xfId="0" applyFont="1" applyBorder="1"/>
    <xf numFmtId="0" fontId="736" fillId="2" borderId="4" xfId="0" applyFont="1" applyBorder="1" applyAlignment="1">
      <alignment horizontal="center"/>
    </xf>
    <xf numFmtId="0" fontId="736" fillId="2" borderId="0" xfId="0" applyFont="1" applyBorder="1" applyAlignment="1">
      <alignment horizontal="center"/>
    </xf>
    <xf numFmtId="0" fontId="736" fillId="2" borderId="0" xfId="0" applyFont="1" applyBorder="1"/>
    <xf numFmtId="0" fontId="736" fillId="2" borderId="5" xfId="0" applyFont="1" applyBorder="1"/>
    <xf numFmtId="0" fontId="6" fillId="2" borderId="4" xfId="0" applyFont="1" applyBorder="1"/>
    <xf numFmtId="0" fontId="737" fillId="2" borderId="0" xfId="0" applyFont="1" applyBorder="1"/>
    <xf numFmtId="0" fontId="737" fillId="2" borderId="0" xfId="0" applyFont="1" applyBorder="1" applyAlignment="1">
      <alignment horizontal="center"/>
    </xf>
    <xf numFmtId="1" fontId="73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737" fillId="2" borderId="5" xfId="0" applyFont="1" applyBorder="1"/>
    <xf numFmtId="0" fontId="738" fillId="2" borderId="4" xfId="0" applyFont="1" applyBorder="1"/>
    <xf numFmtId="0" fontId="738" fillId="2" borderId="0" xfId="0" applyFont="1" applyBorder="1"/>
    <xf numFmtId="0" fontId="738" fillId="2" borderId="0" xfId="0" applyFont="1" applyBorder="1" applyAlignment="1">
      <alignment horizontal="center"/>
    </xf>
    <xf numFmtId="1" fontId="738" fillId="2" borderId="0" xfId="0" applyNumberFormat="1" applyFont="1" applyBorder="1"/>
    <xf numFmtId="0" fontId="738" fillId="2" borderId="5" xfId="0" applyFont="1" applyBorder="1"/>
    <xf numFmtId="0" fontId="739" fillId="2" borderId="4" xfId="0" applyFont="1" applyBorder="1"/>
    <xf numFmtId="0" fontId="739" fillId="2" borderId="0" xfId="0" applyFont="1" applyBorder="1"/>
    <xf numFmtId="0" fontId="739" fillId="2" borderId="0" xfId="0" applyFont="1" applyBorder="1" applyAlignment="1">
      <alignment horizontal="center"/>
    </xf>
    <xf numFmtId="1" fontId="739" fillId="2" borderId="0" xfId="0" applyNumberFormat="1" applyFont="1" applyBorder="1"/>
    <xf numFmtId="0" fontId="739" fillId="2" borderId="5" xfId="0" applyFont="1" applyBorder="1"/>
    <xf numFmtId="0" fontId="740" fillId="2" borderId="4" xfId="0" applyFont="1" applyBorder="1"/>
    <xf numFmtId="0" fontId="740" fillId="2" borderId="0" xfId="0" applyFont="1" applyBorder="1"/>
    <xf numFmtId="0" fontId="740" fillId="2" borderId="0" xfId="0" applyFont="1" applyBorder="1" applyAlignment="1">
      <alignment horizontal="center"/>
    </xf>
    <xf numFmtId="1" fontId="740" fillId="2" borderId="0" xfId="0" applyNumberFormat="1" applyFont="1" applyBorder="1"/>
    <xf numFmtId="0" fontId="740" fillId="2" borderId="5" xfId="0" applyFont="1" applyBorder="1"/>
    <xf numFmtId="0" fontId="741" fillId="2" borderId="11" xfId="0" applyFont="1" applyBorder="1"/>
    <xf numFmtId="0" fontId="741" fillId="2" borderId="12" xfId="0" applyFont="1" applyBorder="1"/>
    <xf numFmtId="0" fontId="741" fillId="2" borderId="12" xfId="0" applyFont="1" applyBorder="1" applyAlignment="1">
      <alignment horizontal="center"/>
    </xf>
    <xf numFmtId="1" fontId="741" fillId="2" borderId="12" xfId="0" applyNumberFormat="1" applyFont="1" applyBorder="1"/>
    <xf numFmtId="0" fontId="741" fillId="2" borderId="10" xfId="0" applyFont="1" applyBorder="1"/>
    <xf numFmtId="1" fontId="74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743" fillId="2" borderId="0" xfId="0" applyNumberFormat="1" applyFont="1"/>
    <xf numFmtId="1" fontId="744" fillId="2" borderId="0" xfId="0" applyNumberFormat="1" applyFont="1"/>
    <xf numFmtId="1" fontId="745" fillId="2" borderId="0" xfId="0" applyNumberFormat="1" applyFont="1"/>
    <xf numFmtId="1" fontId="746" fillId="2" borderId="0" xfId="0" applyNumberFormat="1" applyFont="1"/>
    <xf numFmtId="1" fontId="747" fillId="2" borderId="0" xfId="0" applyNumberFormat="1" applyFont="1"/>
    <xf numFmtId="1" fontId="748" fillId="2" borderId="0" xfId="0" applyNumberFormat="1" applyFont="1"/>
    <xf numFmtId="1" fontId="749" fillId="2" borderId="0" xfId="0" applyNumberFormat="1" applyFont="1"/>
    <xf numFmtId="1" fontId="750" fillId="2" borderId="0" xfId="0" applyNumberFormat="1" applyFont="1"/>
    <xf numFmtId="1" fontId="751" fillId="2" borderId="0" xfId="0" applyNumberFormat="1" applyFont="1"/>
    <xf numFmtId="1" fontId="752" fillId="2" borderId="0" xfId="0" applyNumberFormat="1" applyFont="1"/>
    <xf numFmtId="1" fontId="753" fillId="2" borderId="0" xfId="0" applyNumberFormat="1" applyFont="1"/>
    <xf numFmtId="1" fontId="754" fillId="2" borderId="0" xfId="0" applyNumberFormat="1" applyFont="1"/>
    <xf numFmtId="1" fontId="755" fillId="2" borderId="0" xfId="0" applyNumberFormat="1" applyFont="1"/>
    <xf numFmtId="1" fontId="756" fillId="2" borderId="0" xfId="0" applyNumberFormat="1" applyFont="1"/>
    <xf numFmtId="1" fontId="757" fillId="2" borderId="0" xfId="0" applyNumberFormat="1" applyFont="1"/>
    <xf numFmtId="1" fontId="758" fillId="2" borderId="0" xfId="0" applyNumberFormat="1" applyFont="1"/>
    <xf numFmtId="1" fontId="759" fillId="2" borderId="0" xfId="0" applyNumberFormat="1" applyFont="1"/>
    <xf numFmtId="1" fontId="760" fillId="2" borderId="0" xfId="0" applyNumberFormat="1" applyFont="1"/>
    <xf numFmtId="1" fontId="761" fillId="2" borderId="0" xfId="0" applyNumberFormat="1" applyFont="1"/>
    <xf numFmtId="1" fontId="762" fillId="2" borderId="0" xfId="0" applyNumberFormat="1" applyFont="1"/>
    <xf numFmtId="1" fontId="763" fillId="2" borderId="0" xfId="0" applyNumberFormat="1" applyFont="1"/>
    <xf numFmtId="1" fontId="764" fillId="2" borderId="0" xfId="0" applyNumberFormat="1" applyFont="1"/>
    <xf numFmtId="0" fontId="764" fillId="2" borderId="0" xfId="0" applyFont="1"/>
    <xf numFmtId="1" fontId="765" fillId="2" borderId="0" xfId="0" applyNumberFormat="1" applyFont="1"/>
    <xf numFmtId="1" fontId="766" fillId="2" borderId="0" xfId="0" applyNumberFormat="1" applyFont="1"/>
    <xf numFmtId="1" fontId="76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768" fillId="2" borderId="1" xfId="0" applyFont="1" applyBorder="1"/>
    <xf numFmtId="0" fontId="768" fillId="2" borderId="2" xfId="0" applyFont="1" applyBorder="1"/>
    <xf numFmtId="0" fontId="768" fillId="2" borderId="2" xfId="0" applyFont="1" applyBorder="1" applyAlignment="1">
      <alignment horizontal="center"/>
    </xf>
    <xf numFmtId="0" fontId="76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76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77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771" fillId="2" borderId="0" xfId="0" applyFont="1" applyBorder="1" applyAlignment="1">
      <alignment horizontal="left"/>
    </xf>
    <xf numFmtId="0" fontId="771" fillId="2" borderId="0" xfId="0" applyFont="1" applyBorder="1"/>
    <xf numFmtId="0" fontId="771" fillId="2" borderId="5" xfId="0" applyFont="1" applyBorder="1"/>
    <xf numFmtId="0" fontId="2" fillId="2" borderId="4" xfId="0" applyFont="1" applyBorder="1"/>
    <xf numFmtId="0" fontId="772" fillId="2" borderId="0" xfId="0" applyFont="1" applyBorder="1"/>
    <xf numFmtId="0" fontId="772" fillId="2" borderId="0" xfId="0" applyFont="1" applyBorder="1" applyAlignment="1">
      <alignment horizontal="center"/>
    </xf>
    <xf numFmtId="0" fontId="772" fillId="2" borderId="5" xfId="0" applyFont="1" applyBorder="1"/>
    <xf numFmtId="0" fontId="2" fillId="2" borderId="4" xfId="0" applyFont="1" applyBorder="1"/>
    <xf numFmtId="0" fontId="773" fillId="2" borderId="0" xfId="0" applyFont="1" applyBorder="1"/>
    <xf numFmtId="0" fontId="773" fillId="2" borderId="0" xfId="0" applyFont="1" applyBorder="1" applyAlignment="1">
      <alignment horizontal="center"/>
    </xf>
    <xf numFmtId="0" fontId="773" fillId="2" borderId="5" xfId="0" applyFont="1" applyBorder="1"/>
    <xf numFmtId="0" fontId="2" fillId="2" borderId="4" xfId="0" applyFont="1" applyBorder="1"/>
    <xf numFmtId="0" fontId="774" fillId="2" borderId="0" xfId="0" applyFont="1" applyBorder="1"/>
    <xf numFmtId="0" fontId="774" fillId="2" borderId="0" xfId="0" applyFont="1" applyBorder="1" applyAlignment="1">
      <alignment horizontal="center"/>
    </xf>
    <xf numFmtId="0" fontId="774" fillId="2" borderId="5" xfId="0" applyFont="1" applyBorder="1"/>
    <xf numFmtId="0" fontId="2" fillId="2" borderId="4" xfId="0" applyFont="1" applyBorder="1"/>
    <xf numFmtId="0" fontId="775" fillId="2" borderId="0" xfId="0" applyFont="1" applyBorder="1"/>
    <xf numFmtId="0" fontId="775" fillId="2" borderId="0" xfId="0" applyFont="1" applyBorder="1" applyAlignment="1">
      <alignment horizontal="center"/>
    </xf>
    <xf numFmtId="0" fontId="775" fillId="2" borderId="5" xfId="0" applyFont="1" applyBorder="1"/>
    <xf numFmtId="0" fontId="2" fillId="2" borderId="4" xfId="0" applyFont="1" applyBorder="1"/>
    <xf numFmtId="0" fontId="776" fillId="2" borderId="0" xfId="0" applyFont="1" applyBorder="1"/>
    <xf numFmtId="0" fontId="776" fillId="2" borderId="0" xfId="0" applyFont="1" applyBorder="1" applyAlignment="1">
      <alignment horizontal="center"/>
    </xf>
    <xf numFmtId="0" fontId="776" fillId="2" borderId="5" xfId="0" applyFont="1" applyBorder="1"/>
    <xf numFmtId="0" fontId="2" fillId="2" borderId="4" xfId="0" applyFont="1" applyBorder="1"/>
    <xf numFmtId="0" fontId="777" fillId="2" borderId="0" xfId="0" applyFont="1" applyBorder="1"/>
    <xf numFmtId="0" fontId="777" fillId="2" borderId="0" xfId="0" applyFont="1" applyBorder="1" applyAlignment="1">
      <alignment horizontal="center"/>
    </xf>
    <xf numFmtId="0" fontId="777" fillId="2" borderId="5" xfId="0" applyFont="1" applyBorder="1"/>
    <xf numFmtId="0" fontId="2" fillId="2" borderId="4" xfId="0" applyFont="1" applyBorder="1"/>
    <xf numFmtId="0" fontId="778" fillId="2" borderId="0" xfId="0" applyFont="1" applyBorder="1"/>
    <xf numFmtId="0" fontId="77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778" fillId="2" borderId="5" xfId="0" applyFont="1" applyBorder="1"/>
    <xf numFmtId="0" fontId="2" fillId="2" borderId="4" xfId="0" applyFont="1" applyBorder="1"/>
    <xf numFmtId="0" fontId="779" fillId="2" borderId="0" xfId="0" applyFont="1" applyBorder="1"/>
    <xf numFmtId="0" fontId="779" fillId="2" borderId="0" xfId="0" applyFont="1" applyBorder="1" applyAlignment="1">
      <alignment horizontal="center"/>
    </xf>
    <xf numFmtId="0" fontId="2" fillId="2" borderId="0" xfId="0" applyFont="1" applyBorder="1"/>
    <xf numFmtId="0" fontId="779" fillId="2" borderId="5" xfId="0" applyFont="1" applyBorder="1"/>
    <xf numFmtId="0" fontId="2" fillId="2" borderId="4" xfId="0" applyFont="1" applyBorder="1"/>
    <xf numFmtId="0" fontId="780" fillId="2" borderId="0" xfId="0" applyFont="1" applyBorder="1"/>
    <xf numFmtId="0" fontId="780" fillId="2" borderId="0" xfId="0" applyFont="1" applyBorder="1" applyAlignment="1">
      <alignment horizontal="center"/>
    </xf>
    <xf numFmtId="0" fontId="780" fillId="2" borderId="5" xfId="0" applyFont="1" applyBorder="1"/>
    <xf numFmtId="0" fontId="2" fillId="2" borderId="4" xfId="0" applyFont="1" applyBorder="1"/>
    <xf numFmtId="0" fontId="781" fillId="2" borderId="0" xfId="0" applyFont="1" applyBorder="1"/>
    <xf numFmtId="0" fontId="781" fillId="2" borderId="0" xfId="0" applyFont="1" applyBorder="1" applyAlignment="1">
      <alignment horizontal="center"/>
    </xf>
    <xf numFmtId="0" fontId="781" fillId="2" borderId="6" xfId="0" applyFont="1" applyBorder="1" applyAlignment="1">
      <alignment horizontal="center"/>
    </xf>
    <xf numFmtId="0" fontId="781" fillId="2" borderId="3" xfId="0" applyFont="1" applyBorder="1" applyAlignment="1">
      <alignment horizontal="center" wrapText="1"/>
    </xf>
    <xf numFmtId="0" fontId="781" fillId="2" borderId="5" xfId="0" applyFont="1" applyBorder="1"/>
    <xf numFmtId="0" fontId="782" fillId="2" borderId="4" xfId="0" applyFont="1" applyBorder="1"/>
    <xf numFmtId="0" fontId="782" fillId="2" borderId="0" xfId="0" applyFont="1" applyBorder="1"/>
    <xf numFmtId="0" fontId="78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782" fillId="2" borderId="5" xfId="0" applyFont="1" applyBorder="1"/>
    <xf numFmtId="0" fontId="783" fillId="2" borderId="4" xfId="0" applyFont="1" applyBorder="1"/>
    <xf numFmtId="0" fontId="783" fillId="2" borderId="0" xfId="0" applyFont="1" applyBorder="1"/>
    <xf numFmtId="0" fontId="783" fillId="2" borderId="0" xfId="0" applyFont="1" applyBorder="1" applyAlignment="1">
      <alignment horizontal="center"/>
    </xf>
    <xf numFmtId="0" fontId="783" fillId="2" borderId="7" xfId="0" applyFont="1" applyBorder="1"/>
    <xf numFmtId="0" fontId="783" fillId="2" borderId="5" xfId="0" applyFont="1" applyBorder="1"/>
    <xf numFmtId="0" fontId="784" fillId="2" borderId="4" xfId="0" applyFont="1" applyBorder="1"/>
    <xf numFmtId="0" fontId="784" fillId="2" borderId="0" xfId="0" applyFont="1" applyBorder="1"/>
    <xf numFmtId="0" fontId="78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784" fillId="2" borderId="5" xfId="0" applyFont="1" applyBorder="1"/>
    <xf numFmtId="0" fontId="785" fillId="2" borderId="4" xfId="0" applyFont="1" applyBorder="1"/>
    <xf numFmtId="0" fontId="785" fillId="2" borderId="0" xfId="0" applyFont="1" applyBorder="1"/>
    <xf numFmtId="0" fontId="78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785" fillId="2" borderId="5" xfId="0" applyFont="1" applyBorder="1"/>
    <xf numFmtId="0" fontId="786" fillId="2" borderId="4" xfId="0" applyFont="1" applyBorder="1"/>
    <xf numFmtId="0" fontId="786" fillId="2" borderId="0" xfId="0" applyFont="1" applyBorder="1"/>
    <xf numFmtId="0" fontId="78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786" fillId="2" borderId="7" xfId="0" applyFont="1" applyBorder="1" applyAlignment="1">
      <alignment horizontal="center" vertical="center"/>
    </xf>
    <xf numFmtId="2" fontId="786" fillId="2" borderId="5" xfId="0" applyNumberFormat="1" applyFont="1" applyBorder="1" applyAlignment="1">
      <alignment horizontal="center"/>
    </xf>
    <xf numFmtId="0" fontId="78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787" fillId="2" borderId="4" xfId="0" applyFont="1" applyBorder="1"/>
    <xf numFmtId="0" fontId="787" fillId="2" borderId="0" xfId="0" applyFont="1" applyBorder="1"/>
    <xf numFmtId="0" fontId="787" fillId="2" borderId="0" xfId="0" applyFont="1" applyBorder="1" applyAlignment="1">
      <alignment horizontal="center"/>
    </xf>
    <xf numFmtId="0" fontId="787" fillId="2" borderId="9" xfId="0" applyFont="1" applyBorder="1" applyAlignment="1">
      <alignment horizontal="center"/>
    </xf>
    <xf numFmtId="0" fontId="787" fillId="2" borderId="10" xfId="0" applyFont="1" applyBorder="1" applyAlignment="1">
      <alignment horizontal="center"/>
    </xf>
    <xf numFmtId="0" fontId="787" fillId="2" borderId="5" xfId="0" applyFont="1" applyBorder="1"/>
    <xf numFmtId="0" fontId="2" fillId="2" borderId="4" xfId="0" applyFont="1" applyBorder="1"/>
    <xf numFmtId="0" fontId="788" fillId="2" borderId="0" xfId="0" applyFont="1" applyBorder="1"/>
    <xf numFmtId="0" fontId="2" fillId="2" borderId="0" xfId="0" applyFont="1" applyBorder="1" applyAlignment="1">
      <alignment horizontal="center"/>
    </xf>
    <xf numFmtId="0" fontId="788" fillId="2" borderId="0" xfId="0" applyFont="1" applyBorder="1" applyAlignment="1">
      <alignment horizontal="center"/>
    </xf>
    <xf numFmtId="0" fontId="788" fillId="2" borderId="9" xfId="0" applyFont="1" applyBorder="1"/>
    <xf numFmtId="0" fontId="788" fillId="2" borderId="10" xfId="0" applyFont="1" applyBorder="1"/>
    <xf numFmtId="0" fontId="788" fillId="2" borderId="5" xfId="0" applyFont="1" applyBorder="1"/>
    <xf numFmtId="0" fontId="789" fillId="2" borderId="4" xfId="0" applyFont="1" applyBorder="1"/>
    <xf numFmtId="0" fontId="789" fillId="2" borderId="0" xfId="0" applyFont="1" applyBorder="1"/>
    <xf numFmtId="0" fontId="789" fillId="2" borderId="0" xfId="0" applyFont="1" applyBorder="1" applyAlignment="1">
      <alignment horizontal="center"/>
    </xf>
    <xf numFmtId="0" fontId="789" fillId="2" borderId="5" xfId="0" applyFont="1" applyBorder="1"/>
    <xf numFmtId="0" fontId="2" fillId="2" borderId="4" xfId="0" applyFont="1" applyBorder="1"/>
    <xf numFmtId="0" fontId="790" fillId="2" borderId="0" xfId="0" applyFont="1" applyBorder="1"/>
    <xf numFmtId="0" fontId="79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790" fillId="2" borderId="5" xfId="0" applyFont="1" applyBorder="1"/>
    <xf numFmtId="0" fontId="792" fillId="2" borderId="4" xfId="0" applyFont="1" applyBorder="1"/>
    <xf numFmtId="0" fontId="792" fillId="2" borderId="0" xfId="0" applyFont="1" applyBorder="1"/>
    <xf numFmtId="0" fontId="792" fillId="2" borderId="0" xfId="0" applyFont="1" applyBorder="1" applyAlignment="1">
      <alignment horizontal="center"/>
    </xf>
    <xf numFmtId="0" fontId="791" fillId="2" borderId="0" xfId="0" applyFont="1" applyBorder="1" applyAlignment="1">
      <alignment horizontal="center"/>
    </xf>
    <xf numFmtId="0" fontId="79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793" fillId="2" borderId="0" xfId="0" applyFont="1" applyBorder="1"/>
    <xf numFmtId="0" fontId="79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79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795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9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9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9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98" fillId="2" borderId="5" xfId="0" applyFont="1" applyBorder="1"/>
    <xf numFmtId="1" fontId="79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9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79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0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0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0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0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1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1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1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1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1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1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1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1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1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1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2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2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2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2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2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2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2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27" fillId="2" borderId="5" xfId="0" applyFont="1" applyBorder="1"/>
    <xf numFmtId="0" fontId="2" fillId="2" borderId="4" xfId="0" applyFont="1" applyBorder="1"/>
    <xf numFmtId="0" fontId="828" fillId="2" borderId="0" xfId="0" applyFont="1" applyBorder="1"/>
    <xf numFmtId="0" fontId="828" fillId="2" borderId="0" xfId="0" applyFont="1" applyBorder="1" applyAlignment="1">
      <alignment horizontal="center"/>
    </xf>
    <xf numFmtId="1" fontId="828" fillId="2" borderId="0" xfId="0" applyNumberFormat="1" applyFont="1" applyBorder="1"/>
    <xf numFmtId="0" fontId="828" fillId="2" borderId="5" xfId="0" applyFont="1" applyBorder="1"/>
    <xf numFmtId="0" fontId="829" fillId="2" borderId="4" xfId="0" applyFont="1" applyBorder="1"/>
    <xf numFmtId="0" fontId="829" fillId="2" borderId="0" xfId="0" applyFont="1" applyBorder="1"/>
    <xf numFmtId="0" fontId="82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829" fillId="2" borderId="5" xfId="0" applyFont="1" applyBorder="1"/>
    <xf numFmtId="0" fontId="6" fillId="2" borderId="4" xfId="0" applyFont="1" applyBorder="1"/>
    <xf numFmtId="0" fontId="830" fillId="2" borderId="0" xfId="0" applyFont="1" applyBorder="1"/>
    <xf numFmtId="0" fontId="830" fillId="2" borderId="0" xfId="0" applyFont="1" applyBorder="1" applyAlignment="1">
      <alignment horizontal="center"/>
    </xf>
    <xf numFmtId="1" fontId="83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830" fillId="2" borderId="5" xfId="0" applyFont="1" applyBorder="1"/>
    <xf numFmtId="0" fontId="831" fillId="2" borderId="4" xfId="0" applyFont="1" applyBorder="1" applyAlignment="1">
      <alignment horizontal="center"/>
    </xf>
    <xf numFmtId="0" fontId="831" fillId="2" borderId="0" xfId="0" applyFont="1" applyBorder="1" applyAlignment="1">
      <alignment horizontal="center"/>
    </xf>
    <xf numFmtId="0" fontId="831" fillId="2" borderId="0" xfId="0" applyFont="1" applyBorder="1"/>
    <xf numFmtId="0" fontId="831" fillId="2" borderId="5" xfId="0" applyFont="1" applyBorder="1"/>
    <xf numFmtId="0" fontId="6" fillId="2" borderId="4" xfId="0" applyFont="1" applyBorder="1"/>
    <xf numFmtId="0" fontId="832" fillId="2" borderId="0" xfId="0" applyFont="1" applyBorder="1"/>
    <xf numFmtId="0" fontId="832" fillId="2" borderId="0" xfId="0" applyFont="1" applyBorder="1" applyAlignment="1">
      <alignment horizontal="center"/>
    </xf>
    <xf numFmtId="1" fontId="83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832" fillId="2" borderId="5" xfId="0" applyFont="1" applyBorder="1"/>
    <xf numFmtId="0" fontId="833" fillId="2" borderId="4" xfId="0" applyFont="1" applyBorder="1"/>
    <xf numFmtId="0" fontId="833" fillId="2" borderId="0" xfId="0" applyFont="1" applyBorder="1"/>
    <xf numFmtId="0" fontId="833" fillId="2" borderId="0" xfId="0" applyFont="1" applyBorder="1" applyAlignment="1">
      <alignment horizontal="center"/>
    </xf>
    <xf numFmtId="1" fontId="833" fillId="2" borderId="0" xfId="0" applyNumberFormat="1" applyFont="1" applyBorder="1"/>
    <xf numFmtId="0" fontId="833" fillId="2" borderId="5" xfId="0" applyFont="1" applyBorder="1"/>
    <xf numFmtId="0" fontId="834" fillId="2" borderId="4" xfId="0" applyFont="1" applyBorder="1"/>
    <xf numFmtId="0" fontId="834" fillId="2" borderId="0" xfId="0" applyFont="1" applyBorder="1"/>
    <xf numFmtId="0" fontId="834" fillId="2" borderId="0" xfId="0" applyFont="1" applyBorder="1" applyAlignment="1">
      <alignment horizontal="center"/>
    </xf>
    <xf numFmtId="1" fontId="834" fillId="2" borderId="0" xfId="0" applyNumberFormat="1" applyFont="1" applyBorder="1"/>
    <xf numFmtId="0" fontId="834" fillId="2" borderId="5" xfId="0" applyFont="1" applyBorder="1"/>
    <xf numFmtId="0" fontId="835" fillId="2" borderId="4" xfId="0" applyFont="1" applyBorder="1"/>
    <xf numFmtId="0" fontId="835" fillId="2" borderId="0" xfId="0" applyFont="1" applyBorder="1"/>
    <xf numFmtId="0" fontId="835" fillId="2" borderId="0" xfId="0" applyFont="1" applyBorder="1" applyAlignment="1">
      <alignment horizontal="center"/>
    </xf>
    <xf numFmtId="1" fontId="835" fillId="2" borderId="0" xfId="0" applyNumberFormat="1" applyFont="1" applyBorder="1"/>
    <xf numFmtId="0" fontId="835" fillId="2" borderId="5" xfId="0" applyFont="1" applyBorder="1"/>
    <xf numFmtId="0" fontId="836" fillId="2" borderId="11" xfId="0" applyFont="1" applyBorder="1"/>
    <xf numFmtId="0" fontId="836" fillId="2" borderId="12" xfId="0" applyFont="1" applyBorder="1"/>
    <xf numFmtId="0" fontId="836" fillId="2" borderId="12" xfId="0" applyFont="1" applyBorder="1" applyAlignment="1">
      <alignment horizontal="center"/>
    </xf>
    <xf numFmtId="1" fontId="836" fillId="2" borderId="12" xfId="0" applyNumberFormat="1" applyFont="1" applyBorder="1"/>
    <xf numFmtId="0" fontId="836" fillId="2" borderId="10" xfId="0" applyFont="1" applyBorder="1"/>
    <xf numFmtId="1" fontId="83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838" fillId="2" borderId="0" xfId="0" applyNumberFormat="1" applyFont="1"/>
    <xf numFmtId="1" fontId="839" fillId="2" borderId="0" xfId="0" applyNumberFormat="1" applyFont="1"/>
    <xf numFmtId="1" fontId="840" fillId="2" borderId="0" xfId="0" applyNumberFormat="1" applyFont="1"/>
    <xf numFmtId="1" fontId="841" fillId="2" borderId="0" xfId="0" applyNumberFormat="1" applyFont="1"/>
    <xf numFmtId="1" fontId="842" fillId="2" borderId="0" xfId="0" applyNumberFormat="1" applyFont="1"/>
    <xf numFmtId="1" fontId="843" fillId="2" borderId="0" xfId="0" applyNumberFormat="1" applyFont="1"/>
    <xf numFmtId="1" fontId="844" fillId="2" borderId="0" xfId="0" applyNumberFormat="1" applyFont="1"/>
    <xf numFmtId="1" fontId="845" fillId="2" borderId="0" xfId="0" applyNumberFormat="1" applyFont="1"/>
    <xf numFmtId="1" fontId="846" fillId="2" borderId="0" xfId="0" applyNumberFormat="1" applyFont="1"/>
    <xf numFmtId="1" fontId="847" fillId="2" borderId="0" xfId="0" applyNumberFormat="1" applyFont="1"/>
    <xf numFmtId="1" fontId="848" fillId="2" borderId="0" xfId="0" applyNumberFormat="1" applyFont="1"/>
    <xf numFmtId="1" fontId="849" fillId="2" borderId="0" xfId="0" applyNumberFormat="1" applyFont="1"/>
    <xf numFmtId="1" fontId="850" fillId="2" borderId="0" xfId="0" applyNumberFormat="1" applyFont="1"/>
    <xf numFmtId="1" fontId="851" fillId="2" borderId="0" xfId="0" applyNumberFormat="1" applyFont="1"/>
    <xf numFmtId="1" fontId="852" fillId="2" borderId="0" xfId="0" applyNumberFormat="1" applyFont="1"/>
    <xf numFmtId="1" fontId="853" fillId="2" borderId="0" xfId="0" applyNumberFormat="1" applyFont="1"/>
    <xf numFmtId="1" fontId="854" fillId="2" borderId="0" xfId="0" applyNumberFormat="1" applyFont="1"/>
    <xf numFmtId="1" fontId="855" fillId="2" borderId="0" xfId="0" applyNumberFormat="1" applyFont="1"/>
    <xf numFmtId="1" fontId="856" fillId="2" borderId="0" xfId="0" applyNumberFormat="1" applyFont="1"/>
    <xf numFmtId="1" fontId="857" fillId="2" borderId="0" xfId="0" applyNumberFormat="1" applyFont="1"/>
    <xf numFmtId="1" fontId="858" fillId="2" borderId="0" xfId="0" applyNumberFormat="1" applyFont="1"/>
    <xf numFmtId="1" fontId="859" fillId="2" borderId="0" xfId="0" applyNumberFormat="1" applyFont="1"/>
    <xf numFmtId="0" fontId="859" fillId="2" borderId="0" xfId="0" applyFont="1"/>
    <xf numFmtId="1" fontId="860" fillId="2" borderId="0" xfId="0" applyNumberFormat="1" applyFont="1"/>
    <xf numFmtId="1" fontId="861" fillId="2" borderId="0" xfId="0" applyNumberFormat="1" applyFont="1"/>
    <xf numFmtId="1" fontId="86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863" fillId="2" borderId="1" xfId="0" applyFont="1" applyBorder="1"/>
    <xf numFmtId="0" fontId="863" fillId="2" borderId="2" xfId="0" applyFont="1" applyBorder="1"/>
    <xf numFmtId="0" fontId="863" fillId="2" borderId="2" xfId="0" applyFont="1" applyBorder="1" applyAlignment="1">
      <alignment horizontal="center"/>
    </xf>
    <xf numFmtId="0" fontId="86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86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86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866" fillId="2" borderId="0" xfId="0" applyFont="1" applyBorder="1" applyAlignment="1">
      <alignment horizontal="left"/>
    </xf>
    <xf numFmtId="0" fontId="866" fillId="2" borderId="0" xfId="0" applyFont="1" applyBorder="1"/>
    <xf numFmtId="0" fontId="866" fillId="2" borderId="5" xfId="0" applyFont="1" applyBorder="1"/>
    <xf numFmtId="0" fontId="2" fillId="2" borderId="4" xfId="0" applyFont="1" applyBorder="1"/>
    <xf numFmtId="0" fontId="867" fillId="2" borderId="0" xfId="0" applyFont="1" applyBorder="1"/>
    <xf numFmtId="0" fontId="867" fillId="2" borderId="0" xfId="0" applyFont="1" applyBorder="1" applyAlignment="1">
      <alignment horizontal="center"/>
    </xf>
    <xf numFmtId="0" fontId="867" fillId="2" borderId="5" xfId="0" applyFont="1" applyBorder="1"/>
    <xf numFmtId="0" fontId="2" fillId="2" borderId="4" xfId="0" applyFont="1" applyBorder="1"/>
    <xf numFmtId="0" fontId="868" fillId="2" borderId="0" xfId="0" applyFont="1" applyBorder="1"/>
    <xf numFmtId="0" fontId="868" fillId="2" borderId="0" xfId="0" applyFont="1" applyBorder="1" applyAlignment="1">
      <alignment horizontal="center"/>
    </xf>
    <xf numFmtId="0" fontId="868" fillId="2" borderId="5" xfId="0" applyFont="1" applyBorder="1"/>
    <xf numFmtId="0" fontId="2" fillId="2" borderId="4" xfId="0" applyFont="1" applyBorder="1"/>
    <xf numFmtId="0" fontId="869" fillId="2" borderId="0" xfId="0" applyFont="1" applyBorder="1"/>
    <xf numFmtId="0" fontId="869" fillId="2" borderId="0" xfId="0" applyFont="1" applyBorder="1" applyAlignment="1">
      <alignment horizontal="center"/>
    </xf>
    <xf numFmtId="0" fontId="869" fillId="2" borderId="5" xfId="0" applyFont="1" applyBorder="1"/>
    <xf numFmtId="0" fontId="2" fillId="2" borderId="4" xfId="0" applyFont="1" applyBorder="1"/>
    <xf numFmtId="0" fontId="870" fillId="2" borderId="0" xfId="0" applyFont="1" applyBorder="1"/>
    <xf numFmtId="0" fontId="870" fillId="2" borderId="0" xfId="0" applyFont="1" applyBorder="1" applyAlignment="1">
      <alignment horizontal="center"/>
    </xf>
    <xf numFmtId="0" fontId="870" fillId="2" borderId="5" xfId="0" applyFont="1" applyBorder="1"/>
    <xf numFmtId="0" fontId="2" fillId="2" borderId="4" xfId="0" applyFont="1" applyBorder="1"/>
    <xf numFmtId="0" fontId="871" fillId="2" borderId="0" xfId="0" applyFont="1" applyBorder="1"/>
    <xf numFmtId="0" fontId="871" fillId="2" borderId="0" xfId="0" applyFont="1" applyBorder="1" applyAlignment="1">
      <alignment horizontal="center"/>
    </xf>
    <xf numFmtId="0" fontId="871" fillId="2" borderId="5" xfId="0" applyFont="1" applyBorder="1"/>
    <xf numFmtId="0" fontId="2" fillId="2" borderId="4" xfId="0" applyFont="1" applyBorder="1"/>
    <xf numFmtId="0" fontId="872" fillId="2" borderId="0" xfId="0" applyFont="1" applyBorder="1"/>
    <xf numFmtId="0" fontId="872" fillId="2" borderId="0" xfId="0" applyFont="1" applyBorder="1" applyAlignment="1">
      <alignment horizontal="center"/>
    </xf>
    <xf numFmtId="0" fontId="872" fillId="2" borderId="5" xfId="0" applyFont="1" applyBorder="1"/>
    <xf numFmtId="0" fontId="2" fillId="2" borderId="4" xfId="0" applyFont="1" applyBorder="1"/>
    <xf numFmtId="0" fontId="873" fillId="2" borderId="0" xfId="0" applyFont="1" applyBorder="1"/>
    <xf numFmtId="0" fontId="87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873" fillId="2" borderId="5" xfId="0" applyFont="1" applyBorder="1"/>
    <xf numFmtId="0" fontId="2" fillId="2" borderId="4" xfId="0" applyFont="1" applyBorder="1"/>
    <xf numFmtId="0" fontId="874" fillId="2" borderId="0" xfId="0" applyFont="1" applyBorder="1"/>
    <xf numFmtId="0" fontId="874" fillId="2" borderId="0" xfId="0" applyFont="1" applyBorder="1" applyAlignment="1">
      <alignment horizontal="center"/>
    </xf>
    <xf numFmtId="0" fontId="2" fillId="2" borderId="0" xfId="0" applyFont="1" applyBorder="1"/>
    <xf numFmtId="0" fontId="874" fillId="2" borderId="5" xfId="0" applyFont="1" applyBorder="1"/>
    <xf numFmtId="0" fontId="2" fillId="2" borderId="4" xfId="0" applyFont="1" applyBorder="1"/>
    <xf numFmtId="0" fontId="875" fillId="2" borderId="0" xfId="0" applyFont="1" applyBorder="1"/>
    <xf numFmtId="0" fontId="875" fillId="2" borderId="0" xfId="0" applyFont="1" applyBorder="1" applyAlignment="1">
      <alignment horizontal="center"/>
    </xf>
    <xf numFmtId="0" fontId="875" fillId="2" borderId="5" xfId="0" applyFont="1" applyBorder="1"/>
    <xf numFmtId="0" fontId="2" fillId="2" borderId="4" xfId="0" applyFont="1" applyBorder="1"/>
    <xf numFmtId="0" fontId="876" fillId="2" borderId="0" xfId="0" applyFont="1" applyBorder="1"/>
    <xf numFmtId="0" fontId="876" fillId="2" borderId="0" xfId="0" applyFont="1" applyBorder="1" applyAlignment="1">
      <alignment horizontal="center"/>
    </xf>
    <xf numFmtId="0" fontId="876" fillId="2" borderId="6" xfId="0" applyFont="1" applyBorder="1" applyAlignment="1">
      <alignment horizontal="center"/>
    </xf>
    <xf numFmtId="0" fontId="876" fillId="2" borderId="3" xfId="0" applyFont="1" applyBorder="1" applyAlignment="1">
      <alignment horizontal="center" wrapText="1"/>
    </xf>
    <xf numFmtId="0" fontId="876" fillId="2" borderId="5" xfId="0" applyFont="1" applyBorder="1"/>
    <xf numFmtId="0" fontId="877" fillId="2" borderId="4" xfId="0" applyFont="1" applyBorder="1"/>
    <xf numFmtId="0" fontId="877" fillId="2" borderId="0" xfId="0" applyFont="1" applyBorder="1"/>
    <xf numFmtId="0" fontId="87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877" fillId="2" borderId="5" xfId="0" applyFont="1" applyBorder="1"/>
    <xf numFmtId="0" fontId="878" fillId="2" borderId="4" xfId="0" applyFont="1" applyBorder="1"/>
    <xf numFmtId="0" fontId="878" fillId="2" borderId="0" xfId="0" applyFont="1" applyBorder="1"/>
    <xf numFmtId="0" fontId="878" fillId="2" borderId="0" xfId="0" applyFont="1" applyBorder="1" applyAlignment="1">
      <alignment horizontal="center"/>
    </xf>
    <xf numFmtId="0" fontId="878" fillId="2" borderId="7" xfId="0" applyFont="1" applyBorder="1"/>
    <xf numFmtId="0" fontId="878" fillId="2" borderId="5" xfId="0" applyFont="1" applyBorder="1"/>
    <xf numFmtId="0" fontId="879" fillId="2" borderId="4" xfId="0" applyFont="1" applyBorder="1"/>
    <xf numFmtId="0" fontId="879" fillId="2" borderId="0" xfId="0" applyFont="1" applyBorder="1"/>
    <xf numFmtId="0" fontId="87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879" fillId="2" borderId="5" xfId="0" applyFont="1" applyBorder="1"/>
    <xf numFmtId="0" fontId="880" fillId="2" borderId="4" xfId="0" applyFont="1" applyBorder="1"/>
    <xf numFmtId="0" fontId="880" fillId="2" borderId="0" xfId="0" applyFont="1" applyBorder="1"/>
    <xf numFmtId="0" fontId="88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880" fillId="2" borderId="5" xfId="0" applyFont="1" applyBorder="1"/>
    <xf numFmtId="0" fontId="881" fillId="2" borderId="4" xfId="0" applyFont="1" applyBorder="1"/>
    <xf numFmtId="0" fontId="881" fillId="2" borderId="0" xfId="0" applyFont="1" applyBorder="1"/>
    <xf numFmtId="0" fontId="88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881" fillId="2" borderId="7" xfId="0" applyFont="1" applyBorder="1" applyAlignment="1">
      <alignment horizontal="center" vertical="center"/>
    </xf>
    <xf numFmtId="2" fontId="881" fillId="2" borderId="5" xfId="0" applyNumberFormat="1" applyFont="1" applyBorder="1" applyAlignment="1">
      <alignment horizontal="center"/>
    </xf>
    <xf numFmtId="0" fontId="88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882" fillId="2" borderId="4" xfId="0" applyFont="1" applyBorder="1"/>
    <xf numFmtId="0" fontId="882" fillId="2" borderId="0" xfId="0" applyFont="1" applyBorder="1"/>
    <xf numFmtId="0" fontId="882" fillId="2" borderId="0" xfId="0" applyFont="1" applyBorder="1" applyAlignment="1">
      <alignment horizontal="center"/>
    </xf>
    <xf numFmtId="0" fontId="882" fillId="2" borderId="9" xfId="0" applyFont="1" applyBorder="1" applyAlignment="1">
      <alignment horizontal="center"/>
    </xf>
    <xf numFmtId="0" fontId="882" fillId="2" borderId="10" xfId="0" applyFont="1" applyBorder="1" applyAlignment="1">
      <alignment horizontal="center"/>
    </xf>
    <xf numFmtId="0" fontId="882" fillId="2" borderId="5" xfId="0" applyFont="1" applyBorder="1"/>
    <xf numFmtId="0" fontId="2" fillId="2" borderId="4" xfId="0" applyFont="1" applyBorder="1"/>
    <xf numFmtId="0" fontId="883" fillId="2" borderId="0" xfId="0" applyFont="1" applyBorder="1"/>
    <xf numFmtId="0" fontId="2" fillId="2" borderId="0" xfId="0" applyFont="1" applyBorder="1" applyAlignment="1">
      <alignment horizontal="center"/>
    </xf>
    <xf numFmtId="0" fontId="883" fillId="2" borderId="0" xfId="0" applyFont="1" applyBorder="1" applyAlignment="1">
      <alignment horizontal="center"/>
    </xf>
    <xf numFmtId="0" fontId="883" fillId="2" borderId="9" xfId="0" applyFont="1" applyBorder="1"/>
    <xf numFmtId="0" fontId="883" fillId="2" borderId="10" xfId="0" applyFont="1" applyBorder="1"/>
    <xf numFmtId="0" fontId="883" fillId="2" borderId="5" xfId="0" applyFont="1" applyBorder="1"/>
    <xf numFmtId="0" fontId="884" fillId="2" borderId="4" xfId="0" applyFont="1" applyBorder="1"/>
    <xf numFmtId="0" fontId="884" fillId="2" borderId="0" xfId="0" applyFont="1" applyBorder="1"/>
    <xf numFmtId="0" fontId="884" fillId="2" borderId="0" xfId="0" applyFont="1" applyBorder="1" applyAlignment="1">
      <alignment horizontal="center"/>
    </xf>
    <xf numFmtId="0" fontId="884" fillId="2" borderId="5" xfId="0" applyFont="1" applyBorder="1"/>
    <xf numFmtId="0" fontId="2" fillId="2" borderId="4" xfId="0" applyFont="1" applyBorder="1"/>
    <xf numFmtId="0" fontId="885" fillId="2" borderId="0" xfId="0" applyFont="1" applyBorder="1"/>
    <xf numFmtId="0" fontId="88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885" fillId="2" borderId="5" xfId="0" applyFont="1" applyBorder="1"/>
    <xf numFmtId="0" fontId="887" fillId="2" borderId="4" xfId="0" applyFont="1" applyBorder="1"/>
    <xf numFmtId="0" fontId="887" fillId="2" borderId="0" xfId="0" applyFont="1" applyBorder="1"/>
    <xf numFmtId="0" fontId="887" fillId="2" borderId="0" xfId="0" applyFont="1" applyBorder="1" applyAlignment="1">
      <alignment horizontal="center"/>
    </xf>
    <xf numFmtId="0" fontId="886" fillId="2" borderId="0" xfId="0" applyFont="1" applyBorder="1" applyAlignment="1">
      <alignment horizontal="center"/>
    </xf>
    <xf numFmtId="0" fontId="88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888" fillId="2" borderId="0" xfId="0" applyFont="1" applyBorder="1"/>
    <xf numFmtId="0" fontId="88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88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890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9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9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93" fillId="2" borderId="5" xfId="0" applyFont="1" applyBorder="1"/>
    <xf numFmtId="1" fontId="89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9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9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9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9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9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9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0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0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0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1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1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1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1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1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1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1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1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1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1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2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92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22" fillId="2" borderId="5" xfId="0" applyFont="1" applyBorder="1"/>
    <xf numFmtId="0" fontId="2" fillId="2" borderId="4" xfId="0" applyFont="1" applyBorder="1"/>
    <xf numFmtId="0" fontId="923" fillId="2" borderId="0" xfId="0" applyFont="1" applyBorder="1"/>
    <xf numFmtId="0" fontId="923" fillId="2" borderId="0" xfId="0" applyFont="1" applyBorder="1" applyAlignment="1">
      <alignment horizontal="center"/>
    </xf>
    <xf numFmtId="1" fontId="923" fillId="2" borderId="0" xfId="0" applyNumberFormat="1" applyFont="1" applyBorder="1"/>
    <xf numFmtId="0" fontId="923" fillId="2" borderId="5" xfId="0" applyFont="1" applyBorder="1"/>
    <xf numFmtId="0" fontId="924" fillId="2" borderId="4" xfId="0" applyFont="1" applyBorder="1"/>
    <xf numFmtId="0" fontId="924" fillId="2" borderId="0" xfId="0" applyFont="1" applyBorder="1"/>
    <xf numFmtId="0" fontId="92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924" fillId="2" borderId="5" xfId="0" applyFont="1" applyBorder="1"/>
    <xf numFmtId="0" fontId="6" fillId="2" borderId="4" xfId="0" applyFont="1" applyBorder="1"/>
    <xf numFmtId="0" fontId="925" fillId="2" borderId="0" xfId="0" applyFont="1" applyBorder="1"/>
    <xf numFmtId="0" fontId="925" fillId="2" borderId="0" xfId="0" applyFont="1" applyBorder="1" applyAlignment="1">
      <alignment horizontal="center"/>
    </xf>
    <xf numFmtId="1" fontId="92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925" fillId="2" borderId="5" xfId="0" applyFont="1" applyBorder="1"/>
    <xf numFmtId="0" fontId="926" fillId="2" borderId="4" xfId="0" applyFont="1" applyBorder="1" applyAlignment="1">
      <alignment horizontal="center"/>
    </xf>
    <xf numFmtId="0" fontId="926" fillId="2" borderId="0" xfId="0" applyFont="1" applyBorder="1" applyAlignment="1">
      <alignment horizontal="center"/>
    </xf>
    <xf numFmtId="0" fontId="926" fillId="2" borderId="0" xfId="0" applyFont="1" applyBorder="1"/>
    <xf numFmtId="0" fontId="926" fillId="2" borderId="5" xfId="0" applyFont="1" applyBorder="1"/>
    <xf numFmtId="0" fontId="6" fillId="2" borderId="4" xfId="0" applyFont="1" applyBorder="1"/>
    <xf numFmtId="0" fontId="927" fillId="2" borderId="0" xfId="0" applyFont="1" applyBorder="1"/>
    <xf numFmtId="0" fontId="927" fillId="2" borderId="0" xfId="0" applyFont="1" applyBorder="1" applyAlignment="1">
      <alignment horizontal="center"/>
    </xf>
    <xf numFmtId="1" fontId="92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927" fillId="2" borderId="5" xfId="0" applyFont="1" applyBorder="1"/>
    <xf numFmtId="0" fontId="928" fillId="2" borderId="4" xfId="0" applyFont="1" applyBorder="1"/>
    <xf numFmtId="0" fontId="928" fillId="2" borderId="0" xfId="0" applyFont="1" applyBorder="1"/>
    <xf numFmtId="0" fontId="928" fillId="2" borderId="0" xfId="0" applyFont="1" applyBorder="1" applyAlignment="1">
      <alignment horizontal="center"/>
    </xf>
    <xf numFmtId="1" fontId="928" fillId="2" borderId="0" xfId="0" applyNumberFormat="1" applyFont="1" applyBorder="1"/>
    <xf numFmtId="0" fontId="928" fillId="2" borderId="5" xfId="0" applyFont="1" applyBorder="1"/>
    <xf numFmtId="0" fontId="929" fillId="2" borderId="4" xfId="0" applyFont="1" applyBorder="1"/>
    <xf numFmtId="0" fontId="929" fillId="2" borderId="0" xfId="0" applyFont="1" applyBorder="1"/>
    <xf numFmtId="0" fontId="929" fillId="2" borderId="0" xfId="0" applyFont="1" applyBorder="1" applyAlignment="1">
      <alignment horizontal="center"/>
    </xf>
    <xf numFmtId="1" fontId="929" fillId="2" borderId="0" xfId="0" applyNumberFormat="1" applyFont="1" applyBorder="1"/>
    <xf numFmtId="0" fontId="929" fillId="2" borderId="5" xfId="0" applyFont="1" applyBorder="1"/>
    <xf numFmtId="0" fontId="930" fillId="2" borderId="4" xfId="0" applyFont="1" applyBorder="1"/>
    <xf numFmtId="0" fontId="930" fillId="2" borderId="0" xfId="0" applyFont="1" applyBorder="1"/>
    <xf numFmtId="0" fontId="930" fillId="2" borderId="0" xfId="0" applyFont="1" applyBorder="1" applyAlignment="1">
      <alignment horizontal="center"/>
    </xf>
    <xf numFmtId="1" fontId="930" fillId="2" borderId="0" xfId="0" applyNumberFormat="1" applyFont="1" applyBorder="1"/>
    <xf numFmtId="0" fontId="930" fillId="2" borderId="5" xfId="0" applyFont="1" applyBorder="1"/>
    <xf numFmtId="0" fontId="931" fillId="2" borderId="11" xfId="0" applyFont="1" applyBorder="1"/>
    <xf numFmtId="0" fontId="931" fillId="2" borderId="12" xfId="0" applyFont="1" applyBorder="1"/>
    <xf numFmtId="0" fontId="931" fillId="2" borderId="12" xfId="0" applyFont="1" applyBorder="1" applyAlignment="1">
      <alignment horizontal="center"/>
    </xf>
    <xf numFmtId="1" fontId="931" fillId="2" borderId="12" xfId="0" applyNumberFormat="1" applyFont="1" applyBorder="1"/>
    <xf numFmtId="0" fontId="931" fillId="2" borderId="10" xfId="0" applyFont="1" applyBorder="1"/>
    <xf numFmtId="1" fontId="93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933" fillId="2" borderId="0" xfId="0" applyNumberFormat="1" applyFont="1"/>
    <xf numFmtId="1" fontId="934" fillId="2" borderId="0" xfId="0" applyNumberFormat="1" applyFont="1"/>
    <xf numFmtId="1" fontId="935" fillId="2" borderId="0" xfId="0" applyNumberFormat="1" applyFont="1"/>
    <xf numFmtId="1" fontId="936" fillId="2" borderId="0" xfId="0" applyNumberFormat="1" applyFont="1"/>
    <xf numFmtId="1" fontId="937" fillId="2" borderId="0" xfId="0" applyNumberFormat="1" applyFont="1"/>
    <xf numFmtId="1" fontId="938" fillId="2" borderId="0" xfId="0" applyNumberFormat="1" applyFont="1"/>
    <xf numFmtId="1" fontId="939" fillId="2" borderId="0" xfId="0" applyNumberFormat="1" applyFont="1"/>
    <xf numFmtId="1" fontId="940" fillId="2" borderId="0" xfId="0" applyNumberFormat="1" applyFont="1"/>
    <xf numFmtId="1" fontId="941" fillId="2" borderId="0" xfId="0" applyNumberFormat="1" applyFont="1"/>
    <xf numFmtId="1" fontId="942" fillId="2" borderId="0" xfId="0" applyNumberFormat="1" applyFont="1"/>
    <xf numFmtId="1" fontId="943" fillId="2" borderId="0" xfId="0" applyNumberFormat="1" applyFont="1"/>
    <xf numFmtId="1" fontId="944" fillId="2" borderId="0" xfId="0" applyNumberFormat="1" applyFont="1"/>
    <xf numFmtId="1" fontId="945" fillId="2" borderId="0" xfId="0" applyNumberFormat="1" applyFont="1"/>
    <xf numFmtId="1" fontId="946" fillId="2" borderId="0" xfId="0" applyNumberFormat="1" applyFont="1"/>
    <xf numFmtId="1" fontId="947" fillId="2" borderId="0" xfId="0" applyNumberFormat="1" applyFont="1"/>
    <xf numFmtId="1" fontId="948" fillId="2" borderId="0" xfId="0" applyNumberFormat="1" applyFont="1"/>
    <xf numFmtId="1" fontId="949" fillId="2" borderId="0" xfId="0" applyNumberFormat="1" applyFont="1"/>
    <xf numFmtId="1" fontId="950" fillId="2" borderId="0" xfId="0" applyNumberFormat="1" applyFont="1"/>
    <xf numFmtId="1" fontId="951" fillId="2" borderId="0" xfId="0" applyNumberFormat="1" applyFont="1"/>
    <xf numFmtId="1" fontId="952" fillId="2" borderId="0" xfId="0" applyNumberFormat="1" applyFont="1"/>
    <xf numFmtId="1" fontId="953" fillId="2" borderId="0" xfId="0" applyNumberFormat="1" applyFont="1"/>
    <xf numFmtId="1" fontId="954" fillId="2" borderId="0" xfId="0" applyNumberFormat="1" applyFont="1"/>
    <xf numFmtId="0" fontId="954" fillId="2" borderId="0" xfId="0" applyFont="1"/>
    <xf numFmtId="1" fontId="955" fillId="2" borderId="0" xfId="0" applyNumberFormat="1" applyFont="1"/>
    <xf numFmtId="1" fontId="956" fillId="2" borderId="0" xfId="0" applyNumberFormat="1" applyFont="1"/>
    <xf numFmtId="1" fontId="95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958" fillId="2" borderId="1" xfId="0" applyFont="1" applyBorder="1"/>
    <xf numFmtId="0" fontId="958" fillId="2" borderId="2" xfId="0" applyFont="1" applyBorder="1"/>
    <xf numFmtId="0" fontId="958" fillId="2" borderId="2" xfId="0" applyFont="1" applyBorder="1" applyAlignment="1">
      <alignment horizontal="center"/>
    </xf>
    <xf numFmtId="0" fontId="95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95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96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961" fillId="2" borderId="0" xfId="0" applyFont="1" applyBorder="1" applyAlignment="1">
      <alignment horizontal="left"/>
    </xf>
    <xf numFmtId="0" fontId="961" fillId="2" borderId="0" xfId="0" applyFont="1" applyBorder="1"/>
    <xf numFmtId="0" fontId="961" fillId="2" borderId="5" xfId="0" applyFont="1" applyBorder="1"/>
    <xf numFmtId="0" fontId="2" fillId="2" borderId="4" xfId="0" applyFont="1" applyBorder="1"/>
    <xf numFmtId="0" fontId="962" fillId="2" borderId="0" xfId="0" applyFont="1" applyBorder="1"/>
    <xf numFmtId="0" fontId="962" fillId="2" borderId="0" xfId="0" applyFont="1" applyBorder="1" applyAlignment="1">
      <alignment horizontal="center"/>
    </xf>
    <xf numFmtId="0" fontId="962" fillId="2" borderId="5" xfId="0" applyFont="1" applyBorder="1"/>
    <xf numFmtId="0" fontId="2" fillId="2" borderId="4" xfId="0" applyFont="1" applyBorder="1"/>
    <xf numFmtId="0" fontId="963" fillId="2" borderId="0" xfId="0" applyFont="1" applyBorder="1"/>
    <xf numFmtId="0" fontId="963" fillId="2" borderId="0" xfId="0" applyFont="1" applyBorder="1" applyAlignment="1">
      <alignment horizontal="center"/>
    </xf>
    <xf numFmtId="0" fontId="963" fillId="2" borderId="5" xfId="0" applyFont="1" applyBorder="1"/>
    <xf numFmtId="0" fontId="2" fillId="2" borderId="4" xfId="0" applyFont="1" applyBorder="1"/>
    <xf numFmtId="0" fontId="964" fillId="2" borderId="0" xfId="0" applyFont="1" applyBorder="1"/>
    <xf numFmtId="0" fontId="964" fillId="2" borderId="0" xfId="0" applyFont="1" applyBorder="1" applyAlignment="1">
      <alignment horizontal="center"/>
    </xf>
    <xf numFmtId="0" fontId="964" fillId="2" borderId="5" xfId="0" applyFont="1" applyBorder="1"/>
    <xf numFmtId="0" fontId="2" fillId="2" borderId="4" xfId="0" applyFont="1" applyBorder="1"/>
    <xf numFmtId="0" fontId="965" fillId="2" borderId="0" xfId="0" applyFont="1" applyBorder="1"/>
    <xf numFmtId="0" fontId="965" fillId="2" borderId="0" xfId="0" applyFont="1" applyBorder="1" applyAlignment="1">
      <alignment horizontal="center"/>
    </xf>
    <xf numFmtId="0" fontId="965" fillId="2" borderId="5" xfId="0" applyFont="1" applyBorder="1"/>
    <xf numFmtId="0" fontId="2" fillId="2" borderId="4" xfId="0" applyFont="1" applyBorder="1"/>
    <xf numFmtId="0" fontId="966" fillId="2" borderId="0" xfId="0" applyFont="1" applyBorder="1"/>
    <xf numFmtId="0" fontId="966" fillId="2" borderId="0" xfId="0" applyFont="1" applyBorder="1" applyAlignment="1">
      <alignment horizontal="center"/>
    </xf>
    <xf numFmtId="0" fontId="966" fillId="2" borderId="5" xfId="0" applyFont="1" applyBorder="1"/>
    <xf numFmtId="0" fontId="2" fillId="2" borderId="4" xfId="0" applyFont="1" applyBorder="1"/>
    <xf numFmtId="0" fontId="967" fillId="2" borderId="0" xfId="0" applyFont="1" applyBorder="1"/>
    <xf numFmtId="0" fontId="967" fillId="2" borderId="0" xfId="0" applyFont="1" applyBorder="1" applyAlignment="1">
      <alignment horizontal="center"/>
    </xf>
    <xf numFmtId="0" fontId="967" fillId="2" borderId="5" xfId="0" applyFont="1" applyBorder="1"/>
    <xf numFmtId="0" fontId="2" fillId="2" borderId="4" xfId="0" applyFont="1" applyBorder="1"/>
    <xf numFmtId="0" fontId="968" fillId="2" borderId="0" xfId="0" applyFont="1" applyBorder="1"/>
    <xf numFmtId="0" fontId="96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968" fillId="2" borderId="5" xfId="0" applyFont="1" applyBorder="1"/>
    <xf numFmtId="0" fontId="2" fillId="2" borderId="4" xfId="0" applyFont="1" applyBorder="1"/>
    <xf numFmtId="0" fontId="969" fillId="2" borderId="0" xfId="0" applyFont="1" applyBorder="1"/>
    <xf numFmtId="0" fontId="969" fillId="2" borderId="0" xfId="0" applyFont="1" applyBorder="1" applyAlignment="1">
      <alignment horizontal="center"/>
    </xf>
    <xf numFmtId="0" fontId="2" fillId="2" borderId="0" xfId="0" applyFont="1" applyBorder="1"/>
    <xf numFmtId="0" fontId="969" fillId="2" borderId="5" xfId="0" applyFont="1" applyBorder="1"/>
    <xf numFmtId="0" fontId="2" fillId="2" borderId="4" xfId="0" applyFont="1" applyBorder="1"/>
    <xf numFmtId="0" fontId="970" fillId="2" borderId="0" xfId="0" applyFont="1" applyBorder="1"/>
    <xf numFmtId="0" fontId="970" fillId="2" borderId="0" xfId="0" applyFont="1" applyBorder="1" applyAlignment="1">
      <alignment horizontal="center"/>
    </xf>
    <xf numFmtId="0" fontId="970" fillId="2" borderId="5" xfId="0" applyFont="1" applyBorder="1"/>
    <xf numFmtId="0" fontId="2" fillId="2" borderId="4" xfId="0" applyFont="1" applyBorder="1"/>
    <xf numFmtId="0" fontId="971" fillId="2" borderId="0" xfId="0" applyFont="1" applyBorder="1"/>
    <xf numFmtId="0" fontId="971" fillId="2" borderId="0" xfId="0" applyFont="1" applyBorder="1" applyAlignment="1">
      <alignment horizontal="center"/>
    </xf>
    <xf numFmtId="0" fontId="971" fillId="2" borderId="6" xfId="0" applyFont="1" applyBorder="1" applyAlignment="1">
      <alignment horizontal="center"/>
    </xf>
    <xf numFmtId="0" fontId="971" fillId="2" borderId="3" xfId="0" applyFont="1" applyBorder="1" applyAlignment="1">
      <alignment horizontal="center" wrapText="1"/>
    </xf>
    <xf numFmtId="0" fontId="971" fillId="2" borderId="5" xfId="0" applyFont="1" applyBorder="1"/>
    <xf numFmtId="0" fontId="972" fillId="2" borderId="4" xfId="0" applyFont="1" applyBorder="1"/>
    <xf numFmtId="0" fontId="972" fillId="2" borderId="0" xfId="0" applyFont="1" applyBorder="1"/>
    <xf numFmtId="0" fontId="97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972" fillId="2" borderId="5" xfId="0" applyFont="1" applyBorder="1"/>
    <xf numFmtId="0" fontId="973" fillId="2" borderId="4" xfId="0" applyFont="1" applyBorder="1"/>
    <xf numFmtId="0" fontId="973" fillId="2" borderId="0" xfId="0" applyFont="1" applyBorder="1"/>
    <xf numFmtId="0" fontId="973" fillId="2" borderId="0" xfId="0" applyFont="1" applyBorder="1" applyAlignment="1">
      <alignment horizontal="center"/>
    </xf>
    <xf numFmtId="0" fontId="973" fillId="2" borderId="7" xfId="0" applyFont="1" applyBorder="1"/>
    <xf numFmtId="0" fontId="973" fillId="2" borderId="5" xfId="0" applyFont="1" applyBorder="1"/>
    <xf numFmtId="0" fontId="974" fillId="2" borderId="4" xfId="0" applyFont="1" applyBorder="1"/>
    <xf numFmtId="0" fontId="974" fillId="2" borderId="0" xfId="0" applyFont="1" applyBorder="1"/>
    <xf numFmtId="0" fontId="97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974" fillId="2" borderId="5" xfId="0" applyFont="1" applyBorder="1"/>
    <xf numFmtId="0" fontId="975" fillId="2" borderId="4" xfId="0" applyFont="1" applyBorder="1"/>
    <xf numFmtId="0" fontId="975" fillId="2" borderId="0" xfId="0" applyFont="1" applyBorder="1"/>
    <xf numFmtId="0" fontId="97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975" fillId="2" borderId="5" xfId="0" applyFont="1" applyBorder="1"/>
    <xf numFmtId="0" fontId="976" fillId="2" borderId="4" xfId="0" applyFont="1" applyBorder="1"/>
    <xf numFmtId="0" fontId="976" fillId="2" borderId="0" xfId="0" applyFont="1" applyBorder="1"/>
    <xf numFmtId="0" fontId="97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976" fillId="2" borderId="7" xfId="0" applyFont="1" applyBorder="1" applyAlignment="1">
      <alignment horizontal="center" vertical="center"/>
    </xf>
    <xf numFmtId="2" fontId="976" fillId="2" borderId="5" xfId="0" applyNumberFormat="1" applyFont="1" applyBorder="1" applyAlignment="1">
      <alignment horizontal="center"/>
    </xf>
    <xf numFmtId="0" fontId="97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977" fillId="2" borderId="4" xfId="0" applyFont="1" applyBorder="1"/>
    <xf numFmtId="0" fontId="977" fillId="2" borderId="0" xfId="0" applyFont="1" applyBorder="1"/>
    <xf numFmtId="0" fontId="977" fillId="2" borderId="0" xfId="0" applyFont="1" applyBorder="1" applyAlignment="1">
      <alignment horizontal="center"/>
    </xf>
    <xf numFmtId="0" fontId="977" fillId="2" borderId="9" xfId="0" applyFont="1" applyBorder="1" applyAlignment="1">
      <alignment horizontal="center"/>
    </xf>
    <xf numFmtId="0" fontId="977" fillId="2" borderId="10" xfId="0" applyFont="1" applyBorder="1" applyAlignment="1">
      <alignment horizontal="center"/>
    </xf>
    <xf numFmtId="0" fontId="977" fillId="2" borderId="5" xfId="0" applyFont="1" applyBorder="1"/>
    <xf numFmtId="0" fontId="2" fillId="2" borderId="4" xfId="0" applyFont="1" applyBorder="1"/>
    <xf numFmtId="0" fontId="978" fillId="2" borderId="0" xfId="0" applyFont="1" applyBorder="1"/>
    <xf numFmtId="0" fontId="2" fillId="2" borderId="0" xfId="0" applyFont="1" applyBorder="1" applyAlignment="1">
      <alignment horizontal="center"/>
    </xf>
    <xf numFmtId="0" fontId="978" fillId="2" borderId="0" xfId="0" applyFont="1" applyBorder="1" applyAlignment="1">
      <alignment horizontal="center"/>
    </xf>
    <xf numFmtId="0" fontId="978" fillId="2" borderId="9" xfId="0" applyFont="1" applyBorder="1"/>
    <xf numFmtId="0" fontId="978" fillId="2" borderId="10" xfId="0" applyFont="1" applyBorder="1"/>
    <xf numFmtId="0" fontId="978" fillId="2" borderId="5" xfId="0" applyFont="1" applyBorder="1"/>
    <xf numFmtId="0" fontId="979" fillId="2" borderId="4" xfId="0" applyFont="1" applyBorder="1"/>
    <xf numFmtId="0" fontId="979" fillId="2" borderId="0" xfId="0" applyFont="1" applyBorder="1"/>
    <xf numFmtId="0" fontId="979" fillId="2" borderId="0" xfId="0" applyFont="1" applyBorder="1" applyAlignment="1">
      <alignment horizontal="center"/>
    </xf>
    <xf numFmtId="0" fontId="979" fillId="2" borderId="5" xfId="0" applyFont="1" applyBorder="1"/>
    <xf numFmtId="0" fontId="2" fillId="2" borderId="4" xfId="0" applyFont="1" applyBorder="1"/>
    <xf numFmtId="0" fontId="980" fillId="2" borderId="0" xfId="0" applyFont="1" applyBorder="1"/>
    <xf numFmtId="0" fontId="98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980" fillId="2" borderId="5" xfId="0" applyFont="1" applyBorder="1"/>
    <xf numFmtId="0" fontId="982" fillId="2" borderId="4" xfId="0" applyFont="1" applyBorder="1"/>
    <xf numFmtId="0" fontId="982" fillId="2" borderId="0" xfId="0" applyFont="1" applyBorder="1"/>
    <xf numFmtId="0" fontId="982" fillId="2" borderId="0" xfId="0" applyFont="1" applyBorder="1" applyAlignment="1">
      <alignment horizontal="center"/>
    </xf>
    <xf numFmtId="0" fontId="981" fillId="2" borderId="0" xfId="0" applyFont="1" applyBorder="1" applyAlignment="1">
      <alignment horizontal="center"/>
    </xf>
    <xf numFmtId="0" fontId="98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983" fillId="2" borderId="0" xfId="0" applyFont="1" applyBorder="1"/>
    <xf numFmtId="0" fontId="98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98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985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8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8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8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8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8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88" fillId="2" borderId="5" xfId="0" applyFont="1" applyBorder="1"/>
    <xf numFmtId="1" fontId="98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8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98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99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99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9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9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0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0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0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0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0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0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0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0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0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0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1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1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1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1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1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1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01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17" fillId="2" borderId="5" xfId="0" applyFont="1" applyBorder="1"/>
    <xf numFmtId="0" fontId="2" fillId="2" borderId="4" xfId="0" applyFont="1" applyBorder="1"/>
    <xf numFmtId="0" fontId="1018" fillId="2" borderId="0" xfId="0" applyFont="1" applyBorder="1"/>
    <xf numFmtId="0" fontId="1018" fillId="2" borderId="0" xfId="0" applyFont="1" applyBorder="1" applyAlignment="1">
      <alignment horizontal="center"/>
    </xf>
    <xf numFmtId="1" fontId="1018" fillId="2" borderId="0" xfId="0" applyNumberFormat="1" applyFont="1" applyBorder="1"/>
    <xf numFmtId="0" fontId="1018" fillId="2" borderId="5" xfId="0" applyFont="1" applyBorder="1"/>
    <xf numFmtId="0" fontId="1019" fillId="2" borderId="4" xfId="0" applyFont="1" applyBorder="1"/>
    <xf numFmtId="0" fontId="1019" fillId="2" borderId="0" xfId="0" applyFont="1" applyBorder="1"/>
    <xf numFmtId="0" fontId="101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019" fillId="2" borderId="5" xfId="0" applyFont="1" applyBorder="1"/>
    <xf numFmtId="0" fontId="6" fillId="2" borderId="4" xfId="0" applyFont="1" applyBorder="1"/>
    <xf numFmtId="0" fontId="1020" fillId="2" borderId="0" xfId="0" applyFont="1" applyBorder="1"/>
    <xf numFmtId="0" fontId="1020" fillId="2" borderId="0" xfId="0" applyFont="1" applyBorder="1" applyAlignment="1">
      <alignment horizontal="center"/>
    </xf>
    <xf numFmtId="1" fontId="102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020" fillId="2" borderId="5" xfId="0" applyFont="1" applyBorder="1"/>
    <xf numFmtId="0" fontId="1021" fillId="2" borderId="4" xfId="0" applyFont="1" applyBorder="1" applyAlignment="1">
      <alignment horizontal="center"/>
    </xf>
    <xf numFmtId="0" fontId="1021" fillId="2" borderId="0" xfId="0" applyFont="1" applyBorder="1" applyAlignment="1">
      <alignment horizontal="center"/>
    </xf>
    <xf numFmtId="0" fontId="1021" fillId="2" borderId="0" xfId="0" applyFont="1" applyBorder="1"/>
    <xf numFmtId="0" fontId="1021" fillId="2" borderId="5" xfId="0" applyFont="1" applyBorder="1"/>
    <xf numFmtId="0" fontId="6" fillId="2" borderId="4" xfId="0" applyFont="1" applyBorder="1"/>
    <xf numFmtId="0" fontId="1022" fillId="2" borderId="0" xfId="0" applyFont="1" applyBorder="1"/>
    <xf numFmtId="0" fontId="1022" fillId="2" borderId="0" xfId="0" applyFont="1" applyBorder="1" applyAlignment="1">
      <alignment horizontal="center"/>
    </xf>
    <xf numFmtId="1" fontId="102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022" fillId="2" borderId="5" xfId="0" applyFont="1" applyBorder="1"/>
    <xf numFmtId="0" fontId="1023" fillId="2" borderId="4" xfId="0" applyFont="1" applyBorder="1"/>
    <xf numFmtId="0" fontId="1023" fillId="2" borderId="0" xfId="0" applyFont="1" applyBorder="1"/>
    <xf numFmtId="0" fontId="1023" fillId="2" borderId="0" xfId="0" applyFont="1" applyBorder="1" applyAlignment="1">
      <alignment horizontal="center"/>
    </xf>
    <xf numFmtId="1" fontId="1023" fillId="2" borderId="0" xfId="0" applyNumberFormat="1" applyFont="1" applyBorder="1"/>
    <xf numFmtId="0" fontId="1023" fillId="2" borderId="5" xfId="0" applyFont="1" applyBorder="1"/>
    <xf numFmtId="0" fontId="1024" fillId="2" borderId="4" xfId="0" applyFont="1" applyBorder="1"/>
    <xf numFmtId="0" fontId="1024" fillId="2" borderId="0" xfId="0" applyFont="1" applyBorder="1"/>
    <xf numFmtId="0" fontId="1024" fillId="2" borderId="0" xfId="0" applyFont="1" applyBorder="1" applyAlignment="1">
      <alignment horizontal="center"/>
    </xf>
    <xf numFmtId="1" fontId="1024" fillId="2" borderId="0" xfId="0" applyNumberFormat="1" applyFont="1" applyBorder="1"/>
    <xf numFmtId="0" fontId="1024" fillId="2" borderId="5" xfId="0" applyFont="1" applyBorder="1"/>
    <xf numFmtId="0" fontId="1025" fillId="2" borderId="4" xfId="0" applyFont="1" applyBorder="1"/>
    <xf numFmtId="0" fontId="1025" fillId="2" borderId="0" xfId="0" applyFont="1" applyBorder="1"/>
    <xf numFmtId="0" fontId="1025" fillId="2" borderId="0" xfId="0" applyFont="1" applyBorder="1" applyAlignment="1">
      <alignment horizontal="center"/>
    </xf>
    <xf numFmtId="1" fontId="1025" fillId="2" borderId="0" xfId="0" applyNumberFormat="1" applyFont="1" applyBorder="1"/>
    <xf numFmtId="0" fontId="1025" fillId="2" borderId="5" xfId="0" applyFont="1" applyBorder="1"/>
    <xf numFmtId="0" fontId="1026" fillId="2" borderId="11" xfId="0" applyFont="1" applyBorder="1"/>
    <xf numFmtId="0" fontId="1026" fillId="2" borderId="12" xfId="0" applyFont="1" applyBorder="1"/>
    <xf numFmtId="0" fontId="1026" fillId="2" borderId="12" xfId="0" applyFont="1" applyBorder="1" applyAlignment="1">
      <alignment horizontal="center"/>
    </xf>
    <xf numFmtId="1" fontId="1026" fillId="2" borderId="12" xfId="0" applyNumberFormat="1" applyFont="1" applyBorder="1"/>
    <xf numFmtId="0" fontId="1026" fillId="2" borderId="10" xfId="0" applyFont="1" applyBorder="1"/>
    <xf numFmtId="1" fontId="102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028" fillId="2" borderId="0" xfId="0" applyNumberFormat="1" applyFont="1"/>
    <xf numFmtId="1" fontId="1029" fillId="2" borderId="0" xfId="0" applyNumberFormat="1" applyFont="1"/>
    <xf numFmtId="1" fontId="1030" fillId="2" borderId="0" xfId="0" applyNumberFormat="1" applyFont="1"/>
    <xf numFmtId="1" fontId="1031" fillId="2" borderId="0" xfId="0" applyNumberFormat="1" applyFont="1"/>
    <xf numFmtId="1" fontId="1032" fillId="2" borderId="0" xfId="0" applyNumberFormat="1" applyFont="1"/>
    <xf numFmtId="1" fontId="1033" fillId="2" borderId="0" xfId="0" applyNumberFormat="1" applyFont="1"/>
    <xf numFmtId="1" fontId="1034" fillId="2" borderId="0" xfId="0" applyNumberFormat="1" applyFont="1"/>
    <xf numFmtId="1" fontId="1035" fillId="2" borderId="0" xfId="0" applyNumberFormat="1" applyFont="1"/>
    <xf numFmtId="1" fontId="1036" fillId="2" borderId="0" xfId="0" applyNumberFormat="1" applyFont="1"/>
    <xf numFmtId="1" fontId="1037" fillId="2" borderId="0" xfId="0" applyNumberFormat="1" applyFont="1"/>
    <xf numFmtId="1" fontId="1038" fillId="2" borderId="0" xfId="0" applyNumberFormat="1" applyFont="1"/>
    <xf numFmtId="1" fontId="1039" fillId="2" borderId="0" xfId="0" applyNumberFormat="1" applyFont="1"/>
    <xf numFmtId="1" fontId="1040" fillId="2" borderId="0" xfId="0" applyNumberFormat="1" applyFont="1"/>
    <xf numFmtId="1" fontId="1041" fillId="2" borderId="0" xfId="0" applyNumberFormat="1" applyFont="1"/>
    <xf numFmtId="1" fontId="1042" fillId="2" borderId="0" xfId="0" applyNumberFormat="1" applyFont="1"/>
    <xf numFmtId="1" fontId="1043" fillId="2" borderId="0" xfId="0" applyNumberFormat="1" applyFont="1"/>
    <xf numFmtId="1" fontId="1044" fillId="2" borderId="0" xfId="0" applyNumberFormat="1" applyFont="1"/>
    <xf numFmtId="1" fontId="1045" fillId="2" borderId="0" xfId="0" applyNumberFormat="1" applyFont="1"/>
    <xf numFmtId="1" fontId="1046" fillId="2" borderId="0" xfId="0" applyNumberFormat="1" applyFont="1"/>
    <xf numFmtId="1" fontId="1047" fillId="2" borderId="0" xfId="0" applyNumberFormat="1" applyFont="1"/>
    <xf numFmtId="1" fontId="1048" fillId="2" borderId="0" xfId="0" applyNumberFormat="1" applyFont="1"/>
    <xf numFmtId="1" fontId="1049" fillId="2" borderId="0" xfId="0" applyNumberFormat="1" applyFont="1"/>
    <xf numFmtId="0" fontId="1049" fillId="2" borderId="0" xfId="0" applyFont="1"/>
    <xf numFmtId="1" fontId="1050" fillId="2" borderId="0" xfId="0" applyNumberFormat="1" applyFont="1"/>
    <xf numFmtId="1" fontId="1051" fillId="2" borderId="0" xfId="0" applyNumberFormat="1" applyFont="1"/>
    <xf numFmtId="1" fontId="105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053" fillId="2" borderId="1" xfId="0" applyFont="1" applyBorder="1"/>
    <xf numFmtId="0" fontId="1053" fillId="2" borderId="2" xfId="0" applyFont="1" applyBorder="1"/>
    <xf numFmtId="0" fontId="1053" fillId="2" borderId="2" xfId="0" applyFont="1" applyBorder="1" applyAlignment="1">
      <alignment horizontal="center"/>
    </xf>
    <xf numFmtId="0" fontId="105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05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05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056" fillId="2" borderId="0" xfId="0" applyFont="1" applyBorder="1" applyAlignment="1">
      <alignment horizontal="left"/>
    </xf>
    <xf numFmtId="0" fontId="1056" fillId="2" borderId="0" xfId="0" applyFont="1" applyBorder="1"/>
    <xf numFmtId="0" fontId="1056" fillId="2" borderId="5" xfId="0" applyFont="1" applyBorder="1"/>
    <xf numFmtId="0" fontId="2" fillId="2" borderId="4" xfId="0" applyFont="1" applyBorder="1"/>
    <xf numFmtId="0" fontId="1057" fillId="2" borderId="0" xfId="0" applyFont="1" applyBorder="1"/>
    <xf numFmtId="0" fontId="1057" fillId="2" borderId="0" xfId="0" applyFont="1" applyBorder="1" applyAlignment="1">
      <alignment horizontal="center"/>
    </xf>
    <xf numFmtId="0" fontId="1057" fillId="2" borderId="5" xfId="0" applyFont="1" applyBorder="1"/>
    <xf numFmtId="0" fontId="2" fillId="2" borderId="4" xfId="0" applyFont="1" applyBorder="1"/>
    <xf numFmtId="0" fontId="1058" fillId="2" borderId="0" xfId="0" applyFont="1" applyBorder="1"/>
    <xf numFmtId="0" fontId="1058" fillId="2" borderId="0" xfId="0" applyFont="1" applyBorder="1" applyAlignment="1">
      <alignment horizontal="center"/>
    </xf>
    <xf numFmtId="0" fontId="1058" fillId="2" borderId="5" xfId="0" applyFont="1" applyBorder="1"/>
    <xf numFmtId="0" fontId="2" fillId="2" borderId="4" xfId="0" applyFont="1" applyBorder="1"/>
    <xf numFmtId="0" fontId="1059" fillId="2" borderId="0" xfId="0" applyFont="1" applyBorder="1"/>
    <xf numFmtId="0" fontId="1059" fillId="2" borderId="0" xfId="0" applyFont="1" applyBorder="1" applyAlignment="1">
      <alignment horizontal="center"/>
    </xf>
    <xf numFmtId="0" fontId="1059" fillId="2" borderId="5" xfId="0" applyFont="1" applyBorder="1"/>
    <xf numFmtId="0" fontId="2" fillId="2" borderId="4" xfId="0" applyFont="1" applyBorder="1"/>
    <xf numFmtId="0" fontId="1060" fillId="2" borderId="0" xfId="0" applyFont="1" applyBorder="1"/>
    <xf numFmtId="0" fontId="1060" fillId="2" borderId="0" xfId="0" applyFont="1" applyBorder="1" applyAlignment="1">
      <alignment horizontal="center"/>
    </xf>
    <xf numFmtId="0" fontId="1060" fillId="2" borderId="5" xfId="0" applyFont="1" applyBorder="1"/>
    <xf numFmtId="0" fontId="2" fillId="2" borderId="4" xfId="0" applyFont="1" applyBorder="1"/>
    <xf numFmtId="0" fontId="1061" fillId="2" borderId="0" xfId="0" applyFont="1" applyBorder="1"/>
    <xf numFmtId="0" fontId="1061" fillId="2" borderId="0" xfId="0" applyFont="1" applyBorder="1" applyAlignment="1">
      <alignment horizontal="center"/>
    </xf>
    <xf numFmtId="0" fontId="1061" fillId="2" borderId="5" xfId="0" applyFont="1" applyBorder="1"/>
    <xf numFmtId="0" fontId="2" fillId="2" borderId="4" xfId="0" applyFont="1" applyBorder="1"/>
    <xf numFmtId="0" fontId="1062" fillId="2" borderId="0" xfId="0" applyFont="1" applyBorder="1"/>
    <xf numFmtId="0" fontId="1062" fillId="2" borderId="0" xfId="0" applyFont="1" applyBorder="1" applyAlignment="1">
      <alignment horizontal="center"/>
    </xf>
    <xf numFmtId="0" fontId="1062" fillId="2" borderId="5" xfId="0" applyFont="1" applyBorder="1"/>
    <xf numFmtId="0" fontId="2" fillId="2" borderId="4" xfId="0" applyFont="1" applyBorder="1"/>
    <xf numFmtId="0" fontId="1063" fillId="2" borderId="0" xfId="0" applyFont="1" applyBorder="1"/>
    <xf numFmtId="0" fontId="106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063" fillId="2" borderId="5" xfId="0" applyFont="1" applyBorder="1"/>
    <xf numFmtId="0" fontId="2" fillId="2" borderId="4" xfId="0" applyFont="1" applyBorder="1"/>
    <xf numFmtId="0" fontId="1064" fillId="2" borderId="0" xfId="0" applyFont="1" applyBorder="1"/>
    <xf numFmtId="0" fontId="1064" fillId="2" borderId="0" xfId="0" applyFont="1" applyBorder="1" applyAlignment="1">
      <alignment horizontal="center"/>
    </xf>
    <xf numFmtId="0" fontId="2" fillId="2" borderId="0" xfId="0" applyFont="1" applyBorder="1"/>
    <xf numFmtId="0" fontId="1064" fillId="2" borderId="5" xfId="0" applyFont="1" applyBorder="1"/>
    <xf numFmtId="0" fontId="2" fillId="2" borderId="4" xfId="0" applyFont="1" applyBorder="1"/>
    <xf numFmtId="0" fontId="1065" fillId="2" borderId="0" xfId="0" applyFont="1" applyBorder="1"/>
    <xf numFmtId="0" fontId="1065" fillId="2" borderId="0" xfId="0" applyFont="1" applyBorder="1" applyAlignment="1">
      <alignment horizontal="center"/>
    </xf>
    <xf numFmtId="0" fontId="1065" fillId="2" borderId="5" xfId="0" applyFont="1" applyBorder="1"/>
    <xf numFmtId="0" fontId="2" fillId="2" borderId="4" xfId="0" applyFont="1" applyBorder="1"/>
    <xf numFmtId="0" fontId="1066" fillId="2" borderId="0" xfId="0" applyFont="1" applyBorder="1"/>
    <xf numFmtId="0" fontId="1066" fillId="2" borderId="0" xfId="0" applyFont="1" applyBorder="1" applyAlignment="1">
      <alignment horizontal="center"/>
    </xf>
    <xf numFmtId="0" fontId="1066" fillId="2" borderId="6" xfId="0" applyFont="1" applyBorder="1" applyAlignment="1">
      <alignment horizontal="center"/>
    </xf>
    <xf numFmtId="0" fontId="1066" fillId="2" borderId="3" xfId="0" applyFont="1" applyBorder="1" applyAlignment="1">
      <alignment horizontal="center" wrapText="1"/>
    </xf>
    <xf numFmtId="0" fontId="1066" fillId="2" borderId="5" xfId="0" applyFont="1" applyBorder="1"/>
    <xf numFmtId="0" fontId="1067" fillId="2" borderId="4" xfId="0" applyFont="1" applyBorder="1"/>
    <xf numFmtId="0" fontId="1067" fillId="2" borderId="0" xfId="0" applyFont="1" applyBorder="1"/>
    <xf numFmtId="0" fontId="106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067" fillId="2" borderId="5" xfId="0" applyFont="1" applyBorder="1"/>
    <xf numFmtId="0" fontId="1068" fillId="2" borderId="4" xfId="0" applyFont="1" applyBorder="1"/>
    <xf numFmtId="0" fontId="1068" fillId="2" borderId="0" xfId="0" applyFont="1" applyBorder="1"/>
    <xf numFmtId="0" fontId="1068" fillId="2" borderId="0" xfId="0" applyFont="1" applyBorder="1" applyAlignment="1">
      <alignment horizontal="center"/>
    </xf>
    <xf numFmtId="0" fontId="1068" fillId="2" borderId="7" xfId="0" applyFont="1" applyBorder="1"/>
    <xf numFmtId="0" fontId="1068" fillId="2" borderId="5" xfId="0" applyFont="1" applyBorder="1"/>
    <xf numFmtId="0" fontId="1069" fillId="2" borderId="4" xfId="0" applyFont="1" applyBorder="1"/>
    <xf numFmtId="0" fontId="1069" fillId="2" borderId="0" xfId="0" applyFont="1" applyBorder="1"/>
    <xf numFmtId="0" fontId="106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069" fillId="2" borderId="5" xfId="0" applyFont="1" applyBorder="1"/>
    <xf numFmtId="0" fontId="1070" fillId="2" borderId="4" xfId="0" applyFont="1" applyBorder="1"/>
    <xf numFmtId="0" fontId="1070" fillId="2" borderId="0" xfId="0" applyFont="1" applyBorder="1"/>
    <xf numFmtId="0" fontId="107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070" fillId="2" borderId="5" xfId="0" applyFont="1" applyBorder="1"/>
    <xf numFmtId="0" fontId="1071" fillId="2" borderId="4" xfId="0" applyFont="1" applyBorder="1"/>
    <xf numFmtId="0" fontId="1071" fillId="2" borderId="0" xfId="0" applyFont="1" applyBorder="1"/>
    <xf numFmtId="0" fontId="107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071" fillId="2" borderId="7" xfId="0" applyFont="1" applyBorder="1" applyAlignment="1">
      <alignment horizontal="center" vertical="center"/>
    </xf>
    <xf numFmtId="2" fontId="1071" fillId="2" borderId="5" xfId="0" applyNumberFormat="1" applyFont="1" applyBorder="1" applyAlignment="1">
      <alignment horizontal="center"/>
    </xf>
    <xf numFmtId="0" fontId="107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072" fillId="2" borderId="4" xfId="0" applyFont="1" applyBorder="1"/>
    <xf numFmtId="0" fontId="1072" fillId="2" borderId="0" xfId="0" applyFont="1" applyBorder="1"/>
    <xf numFmtId="0" fontId="1072" fillId="2" borderId="0" xfId="0" applyFont="1" applyBorder="1" applyAlignment="1">
      <alignment horizontal="center"/>
    </xf>
    <xf numFmtId="0" fontId="1072" fillId="2" borderId="9" xfId="0" applyFont="1" applyBorder="1" applyAlignment="1">
      <alignment horizontal="center"/>
    </xf>
    <xf numFmtId="0" fontId="1072" fillId="2" borderId="10" xfId="0" applyFont="1" applyBorder="1" applyAlignment="1">
      <alignment horizontal="center"/>
    </xf>
    <xf numFmtId="0" fontId="1072" fillId="2" borderId="5" xfId="0" applyFont="1" applyBorder="1"/>
    <xf numFmtId="0" fontId="2" fillId="2" borderId="4" xfId="0" applyFont="1" applyBorder="1"/>
    <xf numFmtId="0" fontId="1073" fillId="2" borderId="0" xfId="0" applyFont="1" applyBorder="1"/>
    <xf numFmtId="0" fontId="2" fillId="2" borderId="0" xfId="0" applyFont="1" applyBorder="1" applyAlignment="1">
      <alignment horizontal="center"/>
    </xf>
    <xf numFmtId="0" fontId="1073" fillId="2" borderId="0" xfId="0" applyFont="1" applyBorder="1" applyAlignment="1">
      <alignment horizontal="center"/>
    </xf>
    <xf numFmtId="0" fontId="1073" fillId="2" borderId="9" xfId="0" applyFont="1" applyBorder="1"/>
    <xf numFmtId="0" fontId="1073" fillId="2" borderId="10" xfId="0" applyFont="1" applyBorder="1"/>
    <xf numFmtId="0" fontId="1073" fillId="2" borderId="5" xfId="0" applyFont="1" applyBorder="1"/>
    <xf numFmtId="0" fontId="1074" fillId="2" borderId="4" xfId="0" applyFont="1" applyBorder="1"/>
    <xf numFmtId="0" fontId="1074" fillId="2" borderId="0" xfId="0" applyFont="1" applyBorder="1"/>
    <xf numFmtId="0" fontId="1074" fillId="2" borderId="0" xfId="0" applyFont="1" applyBorder="1" applyAlignment="1">
      <alignment horizontal="center"/>
    </xf>
    <xf numFmtId="0" fontId="1074" fillId="2" borderId="5" xfId="0" applyFont="1" applyBorder="1"/>
    <xf numFmtId="0" fontId="2" fillId="2" borderId="4" xfId="0" applyFont="1" applyBorder="1"/>
    <xf numFmtId="0" fontId="1075" fillId="2" borderId="0" xfId="0" applyFont="1" applyBorder="1"/>
    <xf numFmtId="0" fontId="107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075" fillId="2" borderId="5" xfId="0" applyFont="1" applyBorder="1"/>
    <xf numFmtId="0" fontId="1077" fillId="2" borderId="4" xfId="0" applyFont="1" applyBorder="1"/>
    <xf numFmtId="0" fontId="1077" fillId="2" borderId="0" xfId="0" applyFont="1" applyBorder="1"/>
    <xf numFmtId="0" fontId="1077" fillId="2" borderId="0" xfId="0" applyFont="1" applyBorder="1" applyAlignment="1">
      <alignment horizontal="center"/>
    </xf>
    <xf numFmtId="0" fontId="1076" fillId="2" borderId="0" xfId="0" applyFont="1" applyBorder="1" applyAlignment="1">
      <alignment horizontal="center"/>
    </xf>
    <xf numFmtId="0" fontId="107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078" fillId="2" borderId="0" xfId="0" applyFont="1" applyBorder="1"/>
    <xf numFmtId="0" fontId="107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07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080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8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8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83" fillId="2" borderId="5" xfId="0" applyFont="1" applyBorder="1"/>
    <xf numFmtId="1" fontId="108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08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08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08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8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8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8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9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9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9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9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9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9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9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9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9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9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0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0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0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0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0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0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0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0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0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0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1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11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12" fillId="2" borderId="5" xfId="0" applyFont="1" applyBorder="1"/>
    <xf numFmtId="0" fontId="2" fillId="2" borderId="4" xfId="0" applyFont="1" applyBorder="1"/>
    <xf numFmtId="0" fontId="1113" fillId="2" borderId="0" xfId="0" applyFont="1" applyBorder="1"/>
    <xf numFmtId="0" fontId="1113" fillId="2" borderId="0" xfId="0" applyFont="1" applyBorder="1" applyAlignment="1">
      <alignment horizontal="center"/>
    </xf>
    <xf numFmtId="1" fontId="1113" fillId="2" borderId="0" xfId="0" applyNumberFormat="1" applyFont="1" applyBorder="1"/>
    <xf numFmtId="0" fontId="1113" fillId="2" borderId="5" xfId="0" applyFont="1" applyBorder="1"/>
    <xf numFmtId="0" fontId="1114" fillId="2" borderId="4" xfId="0" applyFont="1" applyBorder="1"/>
    <xf numFmtId="0" fontId="1114" fillId="2" borderId="0" xfId="0" applyFont="1" applyBorder="1"/>
    <xf numFmtId="0" fontId="111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114" fillId="2" borderId="5" xfId="0" applyFont="1" applyBorder="1"/>
    <xf numFmtId="0" fontId="6" fillId="2" borderId="4" xfId="0" applyFont="1" applyBorder="1"/>
    <xf numFmtId="0" fontId="1115" fillId="2" borderId="0" xfId="0" applyFont="1" applyBorder="1"/>
    <xf numFmtId="0" fontId="1115" fillId="2" borderId="0" xfId="0" applyFont="1" applyBorder="1" applyAlignment="1">
      <alignment horizontal="center"/>
    </xf>
    <xf numFmtId="1" fontId="111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115" fillId="2" borderId="5" xfId="0" applyFont="1" applyBorder="1"/>
    <xf numFmtId="0" fontId="1116" fillId="2" borderId="4" xfId="0" applyFont="1" applyBorder="1" applyAlignment="1">
      <alignment horizontal="center"/>
    </xf>
    <xf numFmtId="0" fontId="1116" fillId="2" borderId="0" xfId="0" applyFont="1" applyBorder="1" applyAlignment="1">
      <alignment horizontal="center"/>
    </xf>
    <xf numFmtId="0" fontId="1116" fillId="2" borderId="0" xfId="0" applyFont="1" applyBorder="1"/>
    <xf numFmtId="0" fontId="1116" fillId="2" borderId="5" xfId="0" applyFont="1" applyBorder="1"/>
    <xf numFmtId="0" fontId="6" fillId="2" borderId="4" xfId="0" applyFont="1" applyBorder="1"/>
    <xf numFmtId="0" fontId="1117" fillId="2" borderId="0" xfId="0" applyFont="1" applyBorder="1"/>
    <xf numFmtId="0" fontId="1117" fillId="2" borderId="0" xfId="0" applyFont="1" applyBorder="1" applyAlignment="1">
      <alignment horizontal="center"/>
    </xf>
    <xf numFmtId="1" fontId="111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117" fillId="2" borderId="5" xfId="0" applyFont="1" applyBorder="1"/>
    <xf numFmtId="0" fontId="1118" fillId="2" borderId="4" xfId="0" applyFont="1" applyBorder="1"/>
    <xf numFmtId="0" fontId="1118" fillId="2" borderId="0" xfId="0" applyFont="1" applyBorder="1"/>
    <xf numFmtId="0" fontId="1118" fillId="2" borderId="0" xfId="0" applyFont="1" applyBorder="1" applyAlignment="1">
      <alignment horizontal="center"/>
    </xf>
    <xf numFmtId="1" fontId="1118" fillId="2" borderId="0" xfId="0" applyNumberFormat="1" applyFont="1" applyBorder="1"/>
    <xf numFmtId="0" fontId="1118" fillId="2" borderId="5" xfId="0" applyFont="1" applyBorder="1"/>
    <xf numFmtId="0" fontId="1119" fillId="2" borderId="4" xfId="0" applyFont="1" applyBorder="1"/>
    <xf numFmtId="0" fontId="1119" fillId="2" borderId="0" xfId="0" applyFont="1" applyBorder="1"/>
    <xf numFmtId="0" fontId="1119" fillId="2" borderId="0" xfId="0" applyFont="1" applyBorder="1" applyAlignment="1">
      <alignment horizontal="center"/>
    </xf>
    <xf numFmtId="1" fontId="1119" fillId="2" borderId="0" xfId="0" applyNumberFormat="1" applyFont="1" applyBorder="1"/>
    <xf numFmtId="0" fontId="1119" fillId="2" borderId="5" xfId="0" applyFont="1" applyBorder="1"/>
    <xf numFmtId="0" fontId="1120" fillId="2" borderId="4" xfId="0" applyFont="1" applyBorder="1"/>
    <xf numFmtId="0" fontId="1120" fillId="2" borderId="0" xfId="0" applyFont="1" applyBorder="1"/>
    <xf numFmtId="0" fontId="1120" fillId="2" borderId="0" xfId="0" applyFont="1" applyBorder="1" applyAlignment="1">
      <alignment horizontal="center"/>
    </xf>
    <xf numFmtId="1" fontId="1120" fillId="2" borderId="0" xfId="0" applyNumberFormat="1" applyFont="1" applyBorder="1"/>
    <xf numFmtId="0" fontId="1120" fillId="2" borderId="5" xfId="0" applyFont="1" applyBorder="1"/>
    <xf numFmtId="0" fontId="1121" fillId="2" borderId="11" xfId="0" applyFont="1" applyBorder="1"/>
    <xf numFmtId="0" fontId="1121" fillId="2" borderId="12" xfId="0" applyFont="1" applyBorder="1"/>
    <xf numFmtId="0" fontId="1121" fillId="2" borderId="12" xfId="0" applyFont="1" applyBorder="1" applyAlignment="1">
      <alignment horizontal="center"/>
    </xf>
    <xf numFmtId="1" fontId="1121" fillId="2" borderId="12" xfId="0" applyNumberFormat="1" applyFont="1" applyBorder="1"/>
    <xf numFmtId="0" fontId="1121" fillId="2" borderId="10" xfId="0" applyFont="1" applyBorder="1"/>
    <xf numFmtId="1" fontId="112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123" fillId="2" borderId="0" xfId="0" applyNumberFormat="1" applyFont="1"/>
    <xf numFmtId="1" fontId="1124" fillId="2" borderId="0" xfId="0" applyNumberFormat="1" applyFont="1"/>
    <xf numFmtId="1" fontId="1125" fillId="2" borderId="0" xfId="0" applyNumberFormat="1" applyFont="1"/>
    <xf numFmtId="1" fontId="1126" fillId="2" borderId="0" xfId="0" applyNumberFormat="1" applyFont="1"/>
    <xf numFmtId="1" fontId="1127" fillId="2" borderId="0" xfId="0" applyNumberFormat="1" applyFont="1"/>
    <xf numFmtId="1" fontId="1128" fillId="2" borderId="0" xfId="0" applyNumberFormat="1" applyFont="1"/>
    <xf numFmtId="1" fontId="1129" fillId="2" borderId="0" xfId="0" applyNumberFormat="1" applyFont="1"/>
    <xf numFmtId="1" fontId="1130" fillId="2" borderId="0" xfId="0" applyNumberFormat="1" applyFont="1"/>
    <xf numFmtId="1" fontId="1131" fillId="2" borderId="0" xfId="0" applyNumberFormat="1" applyFont="1"/>
    <xf numFmtId="1" fontId="1132" fillId="2" borderId="0" xfId="0" applyNumberFormat="1" applyFont="1"/>
    <xf numFmtId="1" fontId="1133" fillId="2" borderId="0" xfId="0" applyNumberFormat="1" applyFont="1"/>
    <xf numFmtId="1" fontId="1134" fillId="2" borderId="0" xfId="0" applyNumberFormat="1" applyFont="1"/>
    <xf numFmtId="1" fontId="1135" fillId="2" borderId="0" xfId="0" applyNumberFormat="1" applyFont="1"/>
    <xf numFmtId="1" fontId="1136" fillId="2" borderId="0" xfId="0" applyNumberFormat="1" applyFont="1"/>
    <xf numFmtId="1" fontId="1137" fillId="2" borderId="0" xfId="0" applyNumberFormat="1" applyFont="1"/>
    <xf numFmtId="1" fontId="1138" fillId="2" borderId="0" xfId="0" applyNumberFormat="1" applyFont="1"/>
    <xf numFmtId="1" fontId="1139" fillId="2" borderId="0" xfId="0" applyNumberFormat="1" applyFont="1"/>
    <xf numFmtId="1" fontId="1140" fillId="2" borderId="0" xfId="0" applyNumberFormat="1" applyFont="1"/>
    <xf numFmtId="1" fontId="1141" fillId="2" borderId="0" xfId="0" applyNumberFormat="1" applyFont="1"/>
    <xf numFmtId="1" fontId="1142" fillId="2" borderId="0" xfId="0" applyNumberFormat="1" applyFont="1"/>
    <xf numFmtId="1" fontId="1143" fillId="2" borderId="0" xfId="0" applyNumberFormat="1" applyFont="1"/>
    <xf numFmtId="1" fontId="1144" fillId="2" borderId="0" xfId="0" applyNumberFormat="1" applyFont="1"/>
    <xf numFmtId="0" fontId="1144" fillId="2" borderId="0" xfId="0" applyFont="1"/>
    <xf numFmtId="1" fontId="1145" fillId="2" borderId="0" xfId="0" applyNumberFormat="1" applyFont="1"/>
    <xf numFmtId="1" fontId="1146" fillId="2" borderId="0" xfId="0" applyNumberFormat="1" applyFont="1"/>
    <xf numFmtId="1" fontId="114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148" fillId="2" borderId="1" xfId="0" applyFont="1" applyBorder="1"/>
    <xf numFmtId="0" fontId="1148" fillId="2" borderId="2" xfId="0" applyFont="1" applyBorder="1"/>
    <xf numFmtId="0" fontId="1148" fillId="2" borderId="2" xfId="0" applyFont="1" applyBorder="1" applyAlignment="1">
      <alignment horizontal="center"/>
    </xf>
    <xf numFmtId="0" fontId="114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14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15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151" fillId="2" borderId="0" xfId="0" applyFont="1" applyBorder="1" applyAlignment="1">
      <alignment horizontal="left"/>
    </xf>
    <xf numFmtId="0" fontId="1151" fillId="2" borderId="0" xfId="0" applyFont="1" applyBorder="1"/>
    <xf numFmtId="0" fontId="1151" fillId="2" borderId="5" xfId="0" applyFont="1" applyBorder="1"/>
    <xf numFmtId="0" fontId="2" fillId="2" borderId="4" xfId="0" applyFont="1" applyBorder="1"/>
    <xf numFmtId="0" fontId="1152" fillId="2" borderId="0" xfId="0" applyFont="1" applyBorder="1"/>
    <xf numFmtId="0" fontId="1152" fillId="2" borderId="0" xfId="0" applyFont="1" applyBorder="1" applyAlignment="1">
      <alignment horizontal="center"/>
    </xf>
    <xf numFmtId="0" fontId="1152" fillId="2" borderId="5" xfId="0" applyFont="1" applyBorder="1"/>
    <xf numFmtId="0" fontId="2" fillId="2" borderId="4" xfId="0" applyFont="1" applyBorder="1"/>
    <xf numFmtId="0" fontId="1153" fillId="2" borderId="0" xfId="0" applyFont="1" applyBorder="1"/>
    <xf numFmtId="0" fontId="1153" fillId="2" borderId="0" xfId="0" applyFont="1" applyBorder="1" applyAlignment="1">
      <alignment horizontal="center"/>
    </xf>
    <xf numFmtId="0" fontId="1153" fillId="2" borderId="5" xfId="0" applyFont="1" applyBorder="1"/>
    <xf numFmtId="0" fontId="2" fillId="2" borderId="4" xfId="0" applyFont="1" applyBorder="1"/>
    <xf numFmtId="0" fontId="1154" fillId="2" borderId="0" xfId="0" applyFont="1" applyBorder="1"/>
    <xf numFmtId="0" fontId="1154" fillId="2" borderId="0" xfId="0" applyFont="1" applyBorder="1" applyAlignment="1">
      <alignment horizontal="center"/>
    </xf>
    <xf numFmtId="0" fontId="1154" fillId="2" borderId="5" xfId="0" applyFont="1" applyBorder="1"/>
    <xf numFmtId="0" fontId="2" fillId="2" borderId="4" xfId="0" applyFont="1" applyBorder="1"/>
    <xf numFmtId="0" fontId="1155" fillId="2" borderId="0" xfId="0" applyFont="1" applyBorder="1"/>
    <xf numFmtId="0" fontId="1155" fillId="2" borderId="0" xfId="0" applyFont="1" applyBorder="1" applyAlignment="1">
      <alignment horizontal="center"/>
    </xf>
    <xf numFmtId="0" fontId="1155" fillId="2" borderId="5" xfId="0" applyFont="1" applyBorder="1"/>
    <xf numFmtId="0" fontId="2" fillId="2" borderId="4" xfId="0" applyFont="1" applyBorder="1"/>
    <xf numFmtId="0" fontId="1156" fillId="2" borderId="0" xfId="0" applyFont="1" applyBorder="1"/>
    <xf numFmtId="0" fontId="1156" fillId="2" borderId="0" xfId="0" applyFont="1" applyBorder="1" applyAlignment="1">
      <alignment horizontal="center"/>
    </xf>
    <xf numFmtId="0" fontId="1156" fillId="2" borderId="5" xfId="0" applyFont="1" applyBorder="1"/>
    <xf numFmtId="0" fontId="2" fillId="2" borderId="4" xfId="0" applyFont="1" applyBorder="1"/>
    <xf numFmtId="0" fontId="1157" fillId="2" borderId="0" xfId="0" applyFont="1" applyBorder="1"/>
    <xf numFmtId="0" fontId="1157" fillId="2" borderId="0" xfId="0" applyFont="1" applyBorder="1" applyAlignment="1">
      <alignment horizontal="center"/>
    </xf>
    <xf numFmtId="0" fontId="1157" fillId="2" borderId="5" xfId="0" applyFont="1" applyBorder="1"/>
    <xf numFmtId="0" fontId="2" fillId="2" borderId="4" xfId="0" applyFont="1" applyBorder="1"/>
    <xf numFmtId="0" fontId="1158" fillId="2" borderId="0" xfId="0" applyFont="1" applyBorder="1"/>
    <xf numFmtId="0" fontId="115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158" fillId="2" borderId="5" xfId="0" applyFont="1" applyBorder="1"/>
    <xf numFmtId="0" fontId="2" fillId="2" borderId="4" xfId="0" applyFont="1" applyBorder="1"/>
    <xf numFmtId="0" fontId="1159" fillId="2" borderId="0" xfId="0" applyFont="1" applyBorder="1"/>
    <xf numFmtId="0" fontId="1159" fillId="2" borderId="0" xfId="0" applyFont="1" applyBorder="1" applyAlignment="1">
      <alignment horizontal="center"/>
    </xf>
    <xf numFmtId="0" fontId="2" fillId="2" borderId="0" xfId="0" applyFont="1" applyBorder="1"/>
    <xf numFmtId="0" fontId="1159" fillId="2" borderId="5" xfId="0" applyFont="1" applyBorder="1"/>
    <xf numFmtId="0" fontId="2" fillId="2" borderId="4" xfId="0" applyFont="1" applyBorder="1"/>
    <xf numFmtId="0" fontId="1160" fillId="2" borderId="0" xfId="0" applyFont="1" applyBorder="1"/>
    <xf numFmtId="0" fontId="1160" fillId="2" borderId="0" xfId="0" applyFont="1" applyBorder="1" applyAlignment="1">
      <alignment horizontal="center"/>
    </xf>
    <xf numFmtId="0" fontId="1160" fillId="2" borderId="5" xfId="0" applyFont="1" applyBorder="1"/>
    <xf numFmtId="0" fontId="2" fillId="2" borderId="4" xfId="0" applyFont="1" applyBorder="1"/>
    <xf numFmtId="0" fontId="1161" fillId="2" borderId="0" xfId="0" applyFont="1" applyBorder="1"/>
    <xf numFmtId="0" fontId="1161" fillId="2" borderId="0" xfId="0" applyFont="1" applyBorder="1" applyAlignment="1">
      <alignment horizontal="center"/>
    </xf>
    <xf numFmtId="0" fontId="1161" fillId="2" borderId="6" xfId="0" applyFont="1" applyBorder="1" applyAlignment="1">
      <alignment horizontal="center"/>
    </xf>
    <xf numFmtId="0" fontId="1161" fillId="2" borderId="3" xfId="0" applyFont="1" applyBorder="1" applyAlignment="1">
      <alignment horizontal="center" wrapText="1"/>
    </xf>
    <xf numFmtId="0" fontId="1161" fillId="2" borderId="5" xfId="0" applyFont="1" applyBorder="1"/>
    <xf numFmtId="0" fontId="1162" fillId="2" borderId="4" xfId="0" applyFont="1" applyBorder="1"/>
    <xf numFmtId="0" fontId="1162" fillId="2" borderId="0" xfId="0" applyFont="1" applyBorder="1"/>
    <xf numFmtId="0" fontId="116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162" fillId="2" borderId="5" xfId="0" applyFont="1" applyBorder="1"/>
    <xf numFmtId="0" fontId="1163" fillId="2" borderId="4" xfId="0" applyFont="1" applyBorder="1"/>
    <xf numFmtId="0" fontId="1163" fillId="2" borderId="0" xfId="0" applyFont="1" applyBorder="1"/>
    <xf numFmtId="0" fontId="1163" fillId="2" borderId="0" xfId="0" applyFont="1" applyBorder="1" applyAlignment="1">
      <alignment horizontal="center"/>
    </xf>
    <xf numFmtId="0" fontId="1163" fillId="2" borderId="7" xfId="0" applyFont="1" applyBorder="1"/>
    <xf numFmtId="0" fontId="1163" fillId="2" borderId="5" xfId="0" applyFont="1" applyBorder="1"/>
    <xf numFmtId="0" fontId="1164" fillId="2" borderId="4" xfId="0" applyFont="1" applyBorder="1"/>
    <xf numFmtId="0" fontId="1164" fillId="2" borderId="0" xfId="0" applyFont="1" applyBorder="1"/>
    <xf numFmtId="0" fontId="116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164" fillId="2" borderId="5" xfId="0" applyFont="1" applyBorder="1"/>
    <xf numFmtId="0" fontId="1165" fillId="2" borderId="4" xfId="0" applyFont="1" applyBorder="1"/>
    <xf numFmtId="0" fontId="1165" fillId="2" borderId="0" xfId="0" applyFont="1" applyBorder="1"/>
    <xf numFmtId="0" fontId="116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165" fillId="2" borderId="5" xfId="0" applyFont="1" applyBorder="1"/>
    <xf numFmtId="0" fontId="1166" fillId="2" borderId="4" xfId="0" applyFont="1" applyBorder="1"/>
    <xf numFmtId="0" fontId="1166" fillId="2" borderId="0" xfId="0" applyFont="1" applyBorder="1"/>
    <xf numFmtId="0" fontId="116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166" fillId="2" borderId="7" xfId="0" applyFont="1" applyBorder="1" applyAlignment="1">
      <alignment horizontal="center" vertical="center"/>
    </xf>
    <xf numFmtId="2" fontId="1166" fillId="2" borderId="5" xfId="0" applyNumberFormat="1" applyFont="1" applyBorder="1" applyAlignment="1">
      <alignment horizontal="center"/>
    </xf>
    <xf numFmtId="0" fontId="116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167" fillId="2" borderId="4" xfId="0" applyFont="1" applyBorder="1"/>
    <xf numFmtId="0" fontId="1167" fillId="2" borderId="0" xfId="0" applyFont="1" applyBorder="1"/>
    <xf numFmtId="0" fontId="1167" fillId="2" borderId="0" xfId="0" applyFont="1" applyBorder="1" applyAlignment="1">
      <alignment horizontal="center"/>
    </xf>
    <xf numFmtId="0" fontId="1167" fillId="2" borderId="9" xfId="0" applyFont="1" applyBorder="1" applyAlignment="1">
      <alignment horizontal="center"/>
    </xf>
    <xf numFmtId="0" fontId="1167" fillId="2" borderId="10" xfId="0" applyFont="1" applyBorder="1" applyAlignment="1">
      <alignment horizontal="center"/>
    </xf>
    <xf numFmtId="0" fontId="1167" fillId="2" borderId="5" xfId="0" applyFont="1" applyBorder="1"/>
    <xf numFmtId="0" fontId="2" fillId="2" borderId="4" xfId="0" applyFont="1" applyBorder="1"/>
    <xf numFmtId="0" fontId="1168" fillId="2" borderId="0" xfId="0" applyFont="1" applyBorder="1"/>
    <xf numFmtId="0" fontId="2" fillId="2" borderId="0" xfId="0" applyFont="1" applyBorder="1" applyAlignment="1">
      <alignment horizontal="center"/>
    </xf>
    <xf numFmtId="0" fontId="1168" fillId="2" borderId="0" xfId="0" applyFont="1" applyBorder="1" applyAlignment="1">
      <alignment horizontal="center"/>
    </xf>
    <xf numFmtId="0" fontId="1168" fillId="2" borderId="9" xfId="0" applyFont="1" applyBorder="1"/>
    <xf numFmtId="0" fontId="1168" fillId="2" borderId="10" xfId="0" applyFont="1" applyBorder="1"/>
    <xf numFmtId="0" fontId="1168" fillId="2" borderId="5" xfId="0" applyFont="1" applyBorder="1"/>
    <xf numFmtId="0" fontId="1169" fillId="2" borderId="4" xfId="0" applyFont="1" applyBorder="1"/>
    <xf numFmtId="0" fontId="1169" fillId="2" borderId="0" xfId="0" applyFont="1" applyBorder="1"/>
    <xf numFmtId="0" fontId="1169" fillId="2" borderId="0" xfId="0" applyFont="1" applyBorder="1" applyAlignment="1">
      <alignment horizontal="center"/>
    </xf>
    <xf numFmtId="0" fontId="1169" fillId="2" borderId="5" xfId="0" applyFont="1" applyBorder="1"/>
    <xf numFmtId="0" fontId="2" fillId="2" borderId="4" xfId="0" applyFont="1" applyBorder="1"/>
    <xf numFmtId="0" fontId="1170" fillId="2" borderId="0" xfId="0" applyFont="1" applyBorder="1"/>
    <xf numFmtId="0" fontId="117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170" fillId="2" borderId="5" xfId="0" applyFont="1" applyBorder="1"/>
    <xf numFmtId="0" fontId="1172" fillId="2" borderId="4" xfId="0" applyFont="1" applyBorder="1"/>
    <xf numFmtId="0" fontId="1172" fillId="2" borderId="0" xfId="0" applyFont="1" applyBorder="1"/>
    <xf numFmtId="0" fontId="1172" fillId="2" borderId="0" xfId="0" applyFont="1" applyBorder="1" applyAlignment="1">
      <alignment horizontal="center"/>
    </xf>
    <xf numFmtId="0" fontId="1171" fillId="2" borderId="0" xfId="0" applyFont="1" applyBorder="1" applyAlignment="1">
      <alignment horizontal="center"/>
    </xf>
    <xf numFmtId="0" fontId="117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173" fillId="2" borderId="0" xfId="0" applyFont="1" applyBorder="1"/>
    <xf numFmtId="0" fontId="117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17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175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7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7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7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7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7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78" fillId="2" borderId="5" xfId="0" applyFont="1" applyBorder="1"/>
    <xf numFmtId="1" fontId="117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7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17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18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18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8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8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8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8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8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8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8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8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9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9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9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9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9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9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9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9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9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9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0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0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0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0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0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0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0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0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0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20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07" fillId="2" borderId="5" xfId="0" applyFont="1" applyBorder="1"/>
    <xf numFmtId="0" fontId="2" fillId="2" borderId="4" xfId="0" applyFont="1" applyBorder="1"/>
    <xf numFmtId="0" fontId="1208" fillId="2" borderId="0" xfId="0" applyFont="1" applyBorder="1"/>
    <xf numFmtId="0" fontId="1208" fillId="2" borderId="0" xfId="0" applyFont="1" applyBorder="1" applyAlignment="1">
      <alignment horizontal="center"/>
    </xf>
    <xf numFmtId="1" fontId="1208" fillId="2" borderId="0" xfId="0" applyNumberFormat="1" applyFont="1" applyBorder="1"/>
    <xf numFmtId="0" fontId="1208" fillId="2" borderId="5" xfId="0" applyFont="1" applyBorder="1"/>
    <xf numFmtId="0" fontId="1209" fillId="2" borderId="4" xfId="0" applyFont="1" applyBorder="1"/>
    <xf numFmtId="0" fontId="1209" fillId="2" borderId="0" xfId="0" applyFont="1" applyBorder="1"/>
    <xf numFmtId="0" fontId="120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209" fillId="2" borderId="5" xfId="0" applyFont="1" applyBorder="1"/>
    <xf numFmtId="0" fontId="6" fillId="2" borderId="4" xfId="0" applyFont="1" applyBorder="1"/>
    <xf numFmtId="0" fontId="1210" fillId="2" borderId="0" xfId="0" applyFont="1" applyBorder="1"/>
    <xf numFmtId="0" fontId="1210" fillId="2" borderId="0" xfId="0" applyFont="1" applyBorder="1" applyAlignment="1">
      <alignment horizontal="center"/>
    </xf>
    <xf numFmtId="1" fontId="121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210" fillId="2" borderId="5" xfId="0" applyFont="1" applyBorder="1"/>
    <xf numFmtId="0" fontId="1211" fillId="2" borderId="4" xfId="0" applyFont="1" applyBorder="1" applyAlignment="1">
      <alignment horizontal="center"/>
    </xf>
    <xf numFmtId="0" fontId="1211" fillId="2" borderId="0" xfId="0" applyFont="1" applyBorder="1" applyAlignment="1">
      <alignment horizontal="center"/>
    </xf>
    <xf numFmtId="0" fontId="1211" fillId="2" borderId="0" xfId="0" applyFont="1" applyBorder="1"/>
    <xf numFmtId="0" fontId="1211" fillId="2" borderId="5" xfId="0" applyFont="1" applyBorder="1"/>
    <xf numFmtId="0" fontId="6" fillId="2" borderId="4" xfId="0" applyFont="1" applyBorder="1"/>
    <xf numFmtId="0" fontId="1212" fillId="2" borderId="0" xfId="0" applyFont="1" applyBorder="1"/>
    <xf numFmtId="0" fontId="1212" fillId="2" borderId="0" xfId="0" applyFont="1" applyBorder="1" applyAlignment="1">
      <alignment horizontal="center"/>
    </xf>
    <xf numFmtId="1" fontId="121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212" fillId="2" borderId="5" xfId="0" applyFont="1" applyBorder="1"/>
    <xf numFmtId="0" fontId="1213" fillId="2" borderId="4" xfId="0" applyFont="1" applyBorder="1"/>
    <xf numFmtId="0" fontId="1213" fillId="2" borderId="0" xfId="0" applyFont="1" applyBorder="1"/>
    <xf numFmtId="0" fontId="1213" fillId="2" borderId="0" xfId="0" applyFont="1" applyBorder="1" applyAlignment="1">
      <alignment horizontal="center"/>
    </xf>
    <xf numFmtId="1" fontId="1213" fillId="2" borderId="0" xfId="0" applyNumberFormat="1" applyFont="1" applyBorder="1"/>
    <xf numFmtId="0" fontId="1213" fillId="2" borderId="5" xfId="0" applyFont="1" applyBorder="1"/>
    <xf numFmtId="0" fontId="1214" fillId="2" borderId="4" xfId="0" applyFont="1" applyBorder="1"/>
    <xf numFmtId="0" fontId="1214" fillId="2" borderId="0" xfId="0" applyFont="1" applyBorder="1"/>
    <xf numFmtId="0" fontId="1214" fillId="2" borderId="0" xfId="0" applyFont="1" applyBorder="1" applyAlignment="1">
      <alignment horizontal="center"/>
    </xf>
    <xf numFmtId="1" fontId="1214" fillId="2" borderId="0" xfId="0" applyNumberFormat="1" applyFont="1" applyBorder="1"/>
    <xf numFmtId="0" fontId="1214" fillId="2" borderId="5" xfId="0" applyFont="1" applyBorder="1"/>
    <xf numFmtId="0" fontId="1215" fillId="2" borderId="4" xfId="0" applyFont="1" applyBorder="1"/>
    <xf numFmtId="0" fontId="1215" fillId="2" borderId="0" xfId="0" applyFont="1" applyBorder="1"/>
    <xf numFmtId="0" fontId="1215" fillId="2" borderId="0" xfId="0" applyFont="1" applyBorder="1" applyAlignment="1">
      <alignment horizontal="center"/>
    </xf>
    <xf numFmtId="1" fontId="1215" fillId="2" borderId="0" xfId="0" applyNumberFormat="1" applyFont="1" applyBorder="1"/>
    <xf numFmtId="0" fontId="1215" fillId="2" borderId="5" xfId="0" applyFont="1" applyBorder="1"/>
    <xf numFmtId="0" fontId="1216" fillId="2" borderId="11" xfId="0" applyFont="1" applyBorder="1"/>
    <xf numFmtId="0" fontId="1216" fillId="2" borderId="12" xfId="0" applyFont="1" applyBorder="1"/>
    <xf numFmtId="0" fontId="1216" fillId="2" borderId="12" xfId="0" applyFont="1" applyBorder="1" applyAlignment="1">
      <alignment horizontal="center"/>
    </xf>
    <xf numFmtId="1" fontId="1216" fillId="2" borderId="12" xfId="0" applyNumberFormat="1" applyFont="1" applyBorder="1"/>
    <xf numFmtId="0" fontId="1216" fillId="2" borderId="10" xfId="0" applyFont="1" applyBorder="1"/>
    <xf numFmtId="1" fontId="121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218" fillId="2" borderId="0" xfId="0" applyNumberFormat="1" applyFont="1"/>
    <xf numFmtId="1" fontId="1219" fillId="2" borderId="0" xfId="0" applyNumberFormat="1" applyFont="1"/>
    <xf numFmtId="1" fontId="1220" fillId="2" borderId="0" xfId="0" applyNumberFormat="1" applyFont="1"/>
    <xf numFmtId="1" fontId="1221" fillId="2" borderId="0" xfId="0" applyNumberFormat="1" applyFont="1"/>
    <xf numFmtId="1" fontId="1222" fillId="2" borderId="0" xfId="0" applyNumberFormat="1" applyFont="1"/>
    <xf numFmtId="1" fontId="1223" fillId="2" borderId="0" xfId="0" applyNumberFormat="1" applyFont="1"/>
    <xf numFmtId="1" fontId="1224" fillId="2" borderId="0" xfId="0" applyNumberFormat="1" applyFont="1"/>
    <xf numFmtId="1" fontId="1225" fillId="2" borderId="0" xfId="0" applyNumberFormat="1" applyFont="1"/>
    <xf numFmtId="1" fontId="1226" fillId="2" borderId="0" xfId="0" applyNumberFormat="1" applyFont="1"/>
    <xf numFmtId="1" fontId="1227" fillId="2" borderId="0" xfId="0" applyNumberFormat="1" applyFont="1"/>
    <xf numFmtId="1" fontId="1228" fillId="2" borderId="0" xfId="0" applyNumberFormat="1" applyFont="1"/>
    <xf numFmtId="1" fontId="1229" fillId="2" borderId="0" xfId="0" applyNumberFormat="1" applyFont="1"/>
    <xf numFmtId="1" fontId="1230" fillId="2" borderId="0" xfId="0" applyNumberFormat="1" applyFont="1"/>
    <xf numFmtId="1" fontId="1231" fillId="2" borderId="0" xfId="0" applyNumberFormat="1" applyFont="1"/>
    <xf numFmtId="1" fontId="1232" fillId="2" borderId="0" xfId="0" applyNumberFormat="1" applyFont="1"/>
    <xf numFmtId="1" fontId="1233" fillId="2" borderId="0" xfId="0" applyNumberFormat="1" applyFont="1"/>
    <xf numFmtId="1" fontId="1234" fillId="2" borderId="0" xfId="0" applyNumberFormat="1" applyFont="1"/>
    <xf numFmtId="1" fontId="1235" fillId="2" borderId="0" xfId="0" applyNumberFormat="1" applyFont="1"/>
    <xf numFmtId="1" fontId="1236" fillId="2" borderId="0" xfId="0" applyNumberFormat="1" applyFont="1"/>
    <xf numFmtId="1" fontId="1237" fillId="2" borderId="0" xfId="0" applyNumberFormat="1" applyFont="1"/>
    <xf numFmtId="1" fontId="1238" fillId="2" borderId="0" xfId="0" applyNumberFormat="1" applyFont="1"/>
    <xf numFmtId="1" fontId="1239" fillId="2" borderId="0" xfId="0" applyNumberFormat="1" applyFont="1"/>
    <xf numFmtId="0" fontId="1239" fillId="2" borderId="0" xfId="0" applyFont="1"/>
    <xf numFmtId="1" fontId="1240" fillId="2" borderId="0" xfId="0" applyNumberFormat="1" applyFont="1"/>
    <xf numFmtId="1" fontId="1241" fillId="2" borderId="0" xfId="0" applyNumberFormat="1" applyFont="1"/>
    <xf numFmtId="1" fontId="124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243" fillId="2" borderId="1" xfId="0" applyFont="1" applyBorder="1"/>
    <xf numFmtId="0" fontId="1243" fillId="2" borderId="2" xfId="0" applyFont="1" applyBorder="1"/>
    <xf numFmtId="0" fontId="1243" fillId="2" borderId="2" xfId="0" applyFont="1" applyBorder="1" applyAlignment="1">
      <alignment horizontal="center"/>
    </xf>
    <xf numFmtId="0" fontId="124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24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24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246" fillId="2" borderId="0" xfId="0" applyFont="1" applyBorder="1" applyAlignment="1">
      <alignment horizontal="left"/>
    </xf>
    <xf numFmtId="0" fontId="1246" fillId="2" borderId="0" xfId="0" applyFont="1" applyBorder="1"/>
    <xf numFmtId="0" fontId="1246" fillId="2" borderId="5" xfId="0" applyFont="1" applyBorder="1"/>
    <xf numFmtId="0" fontId="2" fillId="2" borderId="4" xfId="0" applyFont="1" applyBorder="1"/>
    <xf numFmtId="0" fontId="1247" fillId="2" borderId="0" xfId="0" applyFont="1" applyBorder="1"/>
    <xf numFmtId="0" fontId="1247" fillId="2" borderId="0" xfId="0" applyFont="1" applyBorder="1" applyAlignment="1">
      <alignment horizontal="center"/>
    </xf>
    <xf numFmtId="0" fontId="1247" fillId="2" borderId="5" xfId="0" applyFont="1" applyBorder="1"/>
    <xf numFmtId="0" fontId="2" fillId="2" borderId="4" xfId="0" applyFont="1" applyBorder="1"/>
    <xf numFmtId="0" fontId="1248" fillId="2" borderId="0" xfId="0" applyFont="1" applyBorder="1"/>
    <xf numFmtId="0" fontId="1248" fillId="2" borderId="0" xfId="0" applyFont="1" applyBorder="1" applyAlignment="1">
      <alignment horizontal="center"/>
    </xf>
    <xf numFmtId="0" fontId="1248" fillId="2" borderId="5" xfId="0" applyFont="1" applyBorder="1"/>
    <xf numFmtId="0" fontId="2" fillId="2" borderId="4" xfId="0" applyFont="1" applyBorder="1"/>
    <xf numFmtId="0" fontId="1249" fillId="2" borderId="0" xfId="0" applyFont="1" applyBorder="1"/>
    <xf numFmtId="0" fontId="1249" fillId="2" borderId="0" xfId="0" applyFont="1" applyBorder="1" applyAlignment="1">
      <alignment horizontal="center"/>
    </xf>
    <xf numFmtId="0" fontId="1249" fillId="2" borderId="5" xfId="0" applyFont="1" applyBorder="1"/>
    <xf numFmtId="0" fontId="2" fillId="2" borderId="4" xfId="0" applyFont="1" applyBorder="1"/>
    <xf numFmtId="0" fontId="1250" fillId="2" borderId="0" xfId="0" applyFont="1" applyBorder="1"/>
    <xf numFmtId="0" fontId="1250" fillId="2" borderId="0" xfId="0" applyFont="1" applyBorder="1" applyAlignment="1">
      <alignment horizontal="center"/>
    </xf>
    <xf numFmtId="0" fontId="1250" fillId="2" borderId="5" xfId="0" applyFont="1" applyBorder="1"/>
    <xf numFmtId="0" fontId="2" fillId="2" borderId="4" xfId="0" applyFont="1" applyBorder="1"/>
    <xf numFmtId="0" fontId="1251" fillId="2" borderId="0" xfId="0" applyFont="1" applyBorder="1"/>
    <xf numFmtId="0" fontId="1251" fillId="2" borderId="0" xfId="0" applyFont="1" applyBorder="1" applyAlignment="1">
      <alignment horizontal="center"/>
    </xf>
    <xf numFmtId="0" fontId="1251" fillId="2" borderId="5" xfId="0" applyFont="1" applyBorder="1"/>
    <xf numFmtId="0" fontId="2" fillId="2" borderId="4" xfId="0" applyFont="1" applyBorder="1"/>
    <xf numFmtId="0" fontId="1252" fillId="2" borderId="0" xfId="0" applyFont="1" applyBorder="1"/>
    <xf numFmtId="0" fontId="1252" fillId="2" borderId="0" xfId="0" applyFont="1" applyBorder="1" applyAlignment="1">
      <alignment horizontal="center"/>
    </xf>
    <xf numFmtId="0" fontId="1252" fillId="2" borderId="5" xfId="0" applyFont="1" applyBorder="1"/>
    <xf numFmtId="0" fontId="2" fillId="2" borderId="4" xfId="0" applyFont="1" applyBorder="1"/>
    <xf numFmtId="0" fontId="1253" fillId="2" borderId="0" xfId="0" applyFont="1" applyBorder="1"/>
    <xf numFmtId="0" fontId="125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253" fillId="2" borderId="5" xfId="0" applyFont="1" applyBorder="1"/>
    <xf numFmtId="0" fontId="2" fillId="2" borderId="4" xfId="0" applyFont="1" applyBorder="1"/>
    <xf numFmtId="0" fontId="1254" fillId="2" borderId="0" xfId="0" applyFont="1" applyBorder="1"/>
    <xf numFmtId="0" fontId="1254" fillId="2" borderId="0" xfId="0" applyFont="1" applyBorder="1" applyAlignment="1">
      <alignment horizontal="center"/>
    </xf>
    <xf numFmtId="0" fontId="2" fillId="2" borderId="0" xfId="0" applyFont="1" applyBorder="1"/>
    <xf numFmtId="0" fontId="1254" fillId="2" borderId="5" xfId="0" applyFont="1" applyBorder="1"/>
    <xf numFmtId="0" fontId="2" fillId="2" borderId="4" xfId="0" applyFont="1" applyBorder="1"/>
    <xf numFmtId="0" fontId="1255" fillId="2" borderId="0" xfId="0" applyFont="1" applyBorder="1"/>
    <xf numFmtId="0" fontId="1255" fillId="2" borderId="0" xfId="0" applyFont="1" applyBorder="1" applyAlignment="1">
      <alignment horizontal="center"/>
    </xf>
    <xf numFmtId="0" fontId="1255" fillId="2" borderId="5" xfId="0" applyFont="1" applyBorder="1"/>
    <xf numFmtId="0" fontId="2" fillId="2" borderId="4" xfId="0" applyFont="1" applyBorder="1"/>
    <xf numFmtId="0" fontId="1256" fillId="2" borderId="0" xfId="0" applyFont="1" applyBorder="1"/>
    <xf numFmtId="0" fontId="1256" fillId="2" borderId="0" xfId="0" applyFont="1" applyBorder="1" applyAlignment="1">
      <alignment horizontal="center"/>
    </xf>
    <xf numFmtId="0" fontId="1256" fillId="2" borderId="6" xfId="0" applyFont="1" applyBorder="1" applyAlignment="1">
      <alignment horizontal="center"/>
    </xf>
    <xf numFmtId="0" fontId="1256" fillId="2" borderId="3" xfId="0" applyFont="1" applyBorder="1" applyAlignment="1">
      <alignment horizontal="center" wrapText="1"/>
    </xf>
    <xf numFmtId="0" fontId="1256" fillId="2" borderId="5" xfId="0" applyFont="1" applyBorder="1"/>
    <xf numFmtId="0" fontId="1257" fillId="2" borderId="4" xfId="0" applyFont="1" applyBorder="1"/>
    <xf numFmtId="0" fontId="1257" fillId="2" borderId="0" xfId="0" applyFont="1" applyBorder="1"/>
    <xf numFmtId="0" fontId="125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257" fillId="2" borderId="5" xfId="0" applyFont="1" applyBorder="1"/>
    <xf numFmtId="0" fontId="1258" fillId="2" borderId="4" xfId="0" applyFont="1" applyBorder="1"/>
    <xf numFmtId="0" fontId="1258" fillId="2" borderId="0" xfId="0" applyFont="1" applyBorder="1"/>
    <xf numFmtId="0" fontId="1258" fillId="2" borderId="0" xfId="0" applyFont="1" applyBorder="1" applyAlignment="1">
      <alignment horizontal="center"/>
    </xf>
    <xf numFmtId="0" fontId="1258" fillId="2" borderId="7" xfId="0" applyFont="1" applyBorder="1"/>
    <xf numFmtId="0" fontId="1258" fillId="2" borderId="5" xfId="0" applyFont="1" applyBorder="1"/>
    <xf numFmtId="0" fontId="1259" fillId="2" borderId="4" xfId="0" applyFont="1" applyBorder="1"/>
    <xf numFmtId="0" fontId="1259" fillId="2" borderId="0" xfId="0" applyFont="1" applyBorder="1"/>
    <xf numFmtId="0" fontId="125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259" fillId="2" borderId="5" xfId="0" applyFont="1" applyBorder="1"/>
    <xf numFmtId="0" fontId="1260" fillId="2" borderId="4" xfId="0" applyFont="1" applyBorder="1"/>
    <xf numFmtId="0" fontId="1260" fillId="2" borderId="0" xfId="0" applyFont="1" applyBorder="1"/>
    <xf numFmtId="0" fontId="126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260" fillId="2" borderId="5" xfId="0" applyFont="1" applyBorder="1"/>
    <xf numFmtId="0" fontId="1261" fillId="2" borderId="4" xfId="0" applyFont="1" applyBorder="1"/>
    <xf numFmtId="0" fontId="1261" fillId="2" borderId="0" xfId="0" applyFont="1" applyBorder="1"/>
    <xf numFmtId="0" fontId="126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261" fillId="2" borderId="7" xfId="0" applyFont="1" applyBorder="1" applyAlignment="1">
      <alignment horizontal="center" vertical="center"/>
    </xf>
    <xf numFmtId="2" fontId="1261" fillId="2" borderId="5" xfId="0" applyNumberFormat="1" applyFont="1" applyBorder="1" applyAlignment="1">
      <alignment horizontal="center"/>
    </xf>
    <xf numFmtId="0" fontId="126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262" fillId="2" borderId="4" xfId="0" applyFont="1" applyBorder="1"/>
    <xf numFmtId="0" fontId="1262" fillId="2" borderId="0" xfId="0" applyFont="1" applyBorder="1"/>
    <xf numFmtId="0" fontId="1262" fillId="2" borderId="0" xfId="0" applyFont="1" applyBorder="1" applyAlignment="1">
      <alignment horizontal="center"/>
    </xf>
    <xf numFmtId="0" fontId="1262" fillId="2" borderId="9" xfId="0" applyFont="1" applyBorder="1" applyAlignment="1">
      <alignment horizontal="center"/>
    </xf>
    <xf numFmtId="0" fontId="1262" fillId="2" borderId="10" xfId="0" applyFont="1" applyBorder="1" applyAlignment="1">
      <alignment horizontal="center"/>
    </xf>
    <xf numFmtId="0" fontId="1262" fillId="2" borderId="5" xfId="0" applyFont="1" applyBorder="1"/>
    <xf numFmtId="0" fontId="2" fillId="2" borderId="4" xfId="0" applyFont="1" applyBorder="1"/>
    <xf numFmtId="0" fontId="1263" fillId="2" borderId="0" xfId="0" applyFont="1" applyBorder="1"/>
    <xf numFmtId="0" fontId="2" fillId="2" borderId="0" xfId="0" applyFont="1" applyBorder="1" applyAlignment="1">
      <alignment horizontal="center"/>
    </xf>
    <xf numFmtId="0" fontId="1263" fillId="2" borderId="0" xfId="0" applyFont="1" applyBorder="1" applyAlignment="1">
      <alignment horizontal="center"/>
    </xf>
    <xf numFmtId="0" fontId="1263" fillId="2" borderId="9" xfId="0" applyFont="1" applyBorder="1"/>
    <xf numFmtId="0" fontId="1263" fillId="2" borderId="10" xfId="0" applyFont="1" applyBorder="1"/>
    <xf numFmtId="0" fontId="1263" fillId="2" borderId="5" xfId="0" applyFont="1" applyBorder="1"/>
    <xf numFmtId="0" fontId="1264" fillId="2" borderId="4" xfId="0" applyFont="1" applyBorder="1"/>
    <xf numFmtId="0" fontId="1264" fillId="2" borderId="0" xfId="0" applyFont="1" applyBorder="1"/>
    <xf numFmtId="0" fontId="1264" fillId="2" borderId="0" xfId="0" applyFont="1" applyBorder="1" applyAlignment="1">
      <alignment horizontal="center"/>
    </xf>
    <xf numFmtId="0" fontId="1264" fillId="2" borderId="5" xfId="0" applyFont="1" applyBorder="1"/>
    <xf numFmtId="0" fontId="2" fillId="2" borderId="4" xfId="0" applyFont="1" applyBorder="1"/>
    <xf numFmtId="0" fontId="1265" fillId="2" borderId="0" xfId="0" applyFont="1" applyBorder="1"/>
    <xf numFmtId="0" fontId="126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265" fillId="2" borderId="5" xfId="0" applyFont="1" applyBorder="1"/>
    <xf numFmtId="0" fontId="1267" fillId="2" borderId="4" xfId="0" applyFont="1" applyBorder="1"/>
    <xf numFmtId="0" fontId="1267" fillId="2" borderId="0" xfId="0" applyFont="1" applyBorder="1"/>
    <xf numFmtId="0" fontId="1267" fillId="2" borderId="0" xfId="0" applyFont="1" applyBorder="1" applyAlignment="1">
      <alignment horizontal="center"/>
    </xf>
    <xf numFmtId="0" fontId="1266" fillId="2" borderId="0" xfId="0" applyFont="1" applyBorder="1" applyAlignment="1">
      <alignment horizontal="center"/>
    </xf>
    <xf numFmtId="0" fontId="126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268" fillId="2" borderId="0" xfId="0" applyFont="1" applyBorder="1"/>
    <xf numFmtId="0" fontId="126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26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270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7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7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73" fillId="2" borderId="5" xfId="0" applyFont="1" applyBorder="1"/>
    <xf numFmtId="1" fontId="127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27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27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27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7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7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7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8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8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8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8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8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8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8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8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8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8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9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9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9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9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9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9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9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9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9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9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0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0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0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02" fillId="2" borderId="5" xfId="0" applyFont="1" applyBorder="1"/>
    <xf numFmtId="0" fontId="2" fillId="2" borderId="4" xfId="0" applyFont="1" applyBorder="1"/>
    <xf numFmtId="0" fontId="1303" fillId="2" borderId="0" xfId="0" applyFont="1" applyBorder="1"/>
    <xf numFmtId="0" fontId="1303" fillId="2" borderId="0" xfId="0" applyFont="1" applyBorder="1" applyAlignment="1">
      <alignment horizontal="center"/>
    </xf>
    <xf numFmtId="1" fontId="1303" fillId="2" borderId="0" xfId="0" applyNumberFormat="1" applyFont="1" applyBorder="1"/>
    <xf numFmtId="0" fontId="1303" fillId="2" borderId="5" xfId="0" applyFont="1" applyBorder="1"/>
    <xf numFmtId="0" fontId="1304" fillId="2" borderId="4" xfId="0" applyFont="1" applyBorder="1"/>
    <xf numFmtId="0" fontId="1304" fillId="2" borderId="0" xfId="0" applyFont="1" applyBorder="1"/>
    <xf numFmtId="0" fontId="130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304" fillId="2" borderId="5" xfId="0" applyFont="1" applyBorder="1"/>
    <xf numFmtId="0" fontId="6" fillId="2" borderId="4" xfId="0" applyFont="1" applyBorder="1"/>
    <xf numFmtId="0" fontId="1305" fillId="2" borderId="0" xfId="0" applyFont="1" applyBorder="1"/>
    <xf numFmtId="0" fontId="1305" fillId="2" borderId="0" xfId="0" applyFont="1" applyBorder="1" applyAlignment="1">
      <alignment horizontal="center"/>
    </xf>
    <xf numFmtId="1" fontId="130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305" fillId="2" borderId="5" xfId="0" applyFont="1" applyBorder="1"/>
    <xf numFmtId="0" fontId="1306" fillId="2" borderId="4" xfId="0" applyFont="1" applyBorder="1" applyAlignment="1">
      <alignment horizontal="center"/>
    </xf>
    <xf numFmtId="0" fontId="1306" fillId="2" borderId="0" xfId="0" applyFont="1" applyBorder="1" applyAlignment="1">
      <alignment horizontal="center"/>
    </xf>
    <xf numFmtId="0" fontId="1306" fillId="2" borderId="0" xfId="0" applyFont="1" applyBorder="1"/>
    <xf numFmtId="0" fontId="1306" fillId="2" borderId="5" xfId="0" applyFont="1" applyBorder="1"/>
    <xf numFmtId="0" fontId="6" fillId="2" borderId="4" xfId="0" applyFont="1" applyBorder="1"/>
    <xf numFmtId="0" fontId="1307" fillId="2" borderId="0" xfId="0" applyFont="1" applyBorder="1"/>
    <xf numFmtId="0" fontId="1307" fillId="2" borderId="0" xfId="0" applyFont="1" applyBorder="1" applyAlignment="1">
      <alignment horizontal="center"/>
    </xf>
    <xf numFmtId="1" fontId="130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307" fillId="2" borderId="5" xfId="0" applyFont="1" applyBorder="1"/>
    <xf numFmtId="0" fontId="1308" fillId="2" borderId="4" xfId="0" applyFont="1" applyBorder="1"/>
    <xf numFmtId="0" fontId="1308" fillId="2" borderId="0" xfId="0" applyFont="1" applyBorder="1"/>
    <xf numFmtId="0" fontId="1308" fillId="2" borderId="0" xfId="0" applyFont="1" applyBorder="1" applyAlignment="1">
      <alignment horizontal="center"/>
    </xf>
    <xf numFmtId="1" fontId="1308" fillId="2" borderId="0" xfId="0" applyNumberFormat="1" applyFont="1" applyBorder="1"/>
    <xf numFmtId="0" fontId="1308" fillId="2" borderId="5" xfId="0" applyFont="1" applyBorder="1"/>
    <xf numFmtId="0" fontId="1309" fillId="2" borderId="4" xfId="0" applyFont="1" applyBorder="1"/>
    <xf numFmtId="0" fontId="1309" fillId="2" borderId="0" xfId="0" applyFont="1" applyBorder="1"/>
    <xf numFmtId="0" fontId="1309" fillId="2" borderId="0" xfId="0" applyFont="1" applyBorder="1" applyAlignment="1">
      <alignment horizontal="center"/>
    </xf>
    <xf numFmtId="1" fontId="1309" fillId="2" borderId="0" xfId="0" applyNumberFormat="1" applyFont="1" applyBorder="1"/>
    <xf numFmtId="0" fontId="1309" fillId="2" borderId="5" xfId="0" applyFont="1" applyBorder="1"/>
    <xf numFmtId="0" fontId="1310" fillId="2" borderId="4" xfId="0" applyFont="1" applyBorder="1"/>
    <xf numFmtId="0" fontId="1310" fillId="2" borderId="0" xfId="0" applyFont="1" applyBorder="1"/>
    <xf numFmtId="0" fontId="1310" fillId="2" borderId="0" xfId="0" applyFont="1" applyBorder="1" applyAlignment="1">
      <alignment horizontal="center"/>
    </xf>
    <xf numFmtId="1" fontId="1310" fillId="2" borderId="0" xfId="0" applyNumberFormat="1" applyFont="1" applyBorder="1"/>
    <xf numFmtId="0" fontId="1310" fillId="2" borderId="5" xfId="0" applyFont="1" applyBorder="1"/>
    <xf numFmtId="0" fontId="1311" fillId="2" borderId="11" xfId="0" applyFont="1" applyBorder="1"/>
    <xf numFmtId="0" fontId="1311" fillId="2" borderId="12" xfId="0" applyFont="1" applyBorder="1"/>
    <xf numFmtId="0" fontId="1311" fillId="2" borderId="12" xfId="0" applyFont="1" applyBorder="1" applyAlignment="1">
      <alignment horizontal="center"/>
    </xf>
    <xf numFmtId="1" fontId="1311" fillId="2" borderId="12" xfId="0" applyNumberFormat="1" applyFont="1" applyBorder="1"/>
    <xf numFmtId="0" fontId="1311" fillId="2" borderId="10" xfId="0" applyFont="1" applyBorder="1"/>
    <xf numFmtId="1" fontId="131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313" fillId="2" borderId="0" xfId="0" applyNumberFormat="1" applyFont="1"/>
    <xf numFmtId="1" fontId="1314" fillId="2" borderId="0" xfId="0" applyNumberFormat="1" applyFont="1"/>
    <xf numFmtId="1" fontId="1315" fillId="2" borderId="0" xfId="0" applyNumberFormat="1" applyFont="1"/>
    <xf numFmtId="1" fontId="1316" fillId="2" borderId="0" xfId="0" applyNumberFormat="1" applyFont="1"/>
    <xf numFmtId="1" fontId="1317" fillId="2" borderId="0" xfId="0" applyNumberFormat="1" applyFont="1"/>
    <xf numFmtId="1" fontId="1318" fillId="2" borderId="0" xfId="0" applyNumberFormat="1" applyFont="1"/>
    <xf numFmtId="1" fontId="1319" fillId="2" borderId="0" xfId="0" applyNumberFormat="1" applyFont="1"/>
    <xf numFmtId="1" fontId="1320" fillId="2" borderId="0" xfId="0" applyNumberFormat="1" applyFont="1"/>
    <xf numFmtId="1" fontId="1321" fillId="2" borderId="0" xfId="0" applyNumberFormat="1" applyFont="1"/>
    <xf numFmtId="1" fontId="1322" fillId="2" borderId="0" xfId="0" applyNumberFormat="1" applyFont="1"/>
    <xf numFmtId="1" fontId="1323" fillId="2" borderId="0" xfId="0" applyNumberFormat="1" applyFont="1"/>
    <xf numFmtId="1" fontId="1324" fillId="2" borderId="0" xfId="0" applyNumberFormat="1" applyFont="1"/>
    <xf numFmtId="1" fontId="1325" fillId="2" borderId="0" xfId="0" applyNumberFormat="1" applyFont="1"/>
    <xf numFmtId="1" fontId="1326" fillId="2" borderId="0" xfId="0" applyNumberFormat="1" applyFont="1"/>
    <xf numFmtId="1" fontId="1327" fillId="2" borderId="0" xfId="0" applyNumberFormat="1" applyFont="1"/>
    <xf numFmtId="1" fontId="1328" fillId="2" borderId="0" xfId="0" applyNumberFormat="1" applyFont="1"/>
    <xf numFmtId="1" fontId="1329" fillId="2" borderId="0" xfId="0" applyNumberFormat="1" applyFont="1"/>
    <xf numFmtId="1" fontId="1330" fillId="2" borderId="0" xfId="0" applyNumberFormat="1" applyFont="1"/>
    <xf numFmtId="1" fontId="1331" fillId="2" borderId="0" xfId="0" applyNumberFormat="1" applyFont="1"/>
    <xf numFmtId="1" fontId="1332" fillId="2" borderId="0" xfId="0" applyNumberFormat="1" applyFont="1"/>
    <xf numFmtId="1" fontId="1333" fillId="2" borderId="0" xfId="0" applyNumberFormat="1" applyFont="1"/>
    <xf numFmtId="1" fontId="1334" fillId="2" borderId="0" xfId="0" applyNumberFormat="1" applyFont="1"/>
    <xf numFmtId="0" fontId="1334" fillId="2" borderId="0" xfId="0" applyFont="1"/>
    <xf numFmtId="1" fontId="1335" fillId="2" borderId="0" xfId="0" applyNumberFormat="1" applyFont="1"/>
    <xf numFmtId="1" fontId="1336" fillId="2" borderId="0" xfId="0" applyNumberFormat="1" applyFont="1"/>
    <xf numFmtId="1" fontId="133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338" fillId="2" borderId="1" xfId="0" applyFont="1" applyBorder="1"/>
    <xf numFmtId="0" fontId="1338" fillId="2" borderId="2" xfId="0" applyFont="1" applyBorder="1"/>
    <xf numFmtId="0" fontId="1338" fillId="2" borderId="2" xfId="0" applyFont="1" applyBorder="1" applyAlignment="1">
      <alignment horizontal="center"/>
    </xf>
    <xf numFmtId="0" fontId="133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33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34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341" fillId="2" borderId="0" xfId="0" applyFont="1" applyBorder="1" applyAlignment="1">
      <alignment horizontal="left"/>
    </xf>
    <xf numFmtId="0" fontId="1341" fillId="2" borderId="0" xfId="0" applyFont="1" applyBorder="1"/>
    <xf numFmtId="0" fontId="1341" fillId="2" borderId="5" xfId="0" applyFont="1" applyBorder="1"/>
    <xf numFmtId="0" fontId="2" fillId="2" borderId="4" xfId="0" applyFont="1" applyBorder="1"/>
    <xf numFmtId="0" fontId="1342" fillId="2" borderId="0" xfId="0" applyFont="1" applyBorder="1"/>
    <xf numFmtId="0" fontId="1342" fillId="2" borderId="0" xfId="0" applyFont="1" applyBorder="1" applyAlignment="1">
      <alignment horizontal="center"/>
    </xf>
    <xf numFmtId="0" fontId="1342" fillId="2" borderId="5" xfId="0" applyFont="1" applyBorder="1"/>
    <xf numFmtId="0" fontId="2" fillId="2" borderId="4" xfId="0" applyFont="1" applyBorder="1"/>
    <xf numFmtId="0" fontId="1343" fillId="2" borderId="0" xfId="0" applyFont="1" applyBorder="1"/>
    <xf numFmtId="0" fontId="1343" fillId="2" borderId="0" xfId="0" applyFont="1" applyBorder="1" applyAlignment="1">
      <alignment horizontal="center"/>
    </xf>
    <xf numFmtId="0" fontId="1343" fillId="2" borderId="5" xfId="0" applyFont="1" applyBorder="1"/>
    <xf numFmtId="0" fontId="2" fillId="2" borderId="4" xfId="0" applyFont="1" applyBorder="1"/>
    <xf numFmtId="0" fontId="1344" fillId="2" borderId="0" xfId="0" applyFont="1" applyBorder="1"/>
    <xf numFmtId="0" fontId="1344" fillId="2" borderId="0" xfId="0" applyFont="1" applyBorder="1" applyAlignment="1">
      <alignment horizontal="center"/>
    </xf>
    <xf numFmtId="0" fontId="1344" fillId="2" borderId="5" xfId="0" applyFont="1" applyBorder="1"/>
    <xf numFmtId="0" fontId="2" fillId="2" borderId="4" xfId="0" applyFont="1" applyBorder="1"/>
    <xf numFmtId="0" fontId="1345" fillId="2" borderId="0" xfId="0" applyFont="1" applyBorder="1"/>
    <xf numFmtId="0" fontId="1345" fillId="2" borderId="0" xfId="0" applyFont="1" applyBorder="1" applyAlignment="1">
      <alignment horizontal="center"/>
    </xf>
    <xf numFmtId="0" fontId="1345" fillId="2" borderId="5" xfId="0" applyFont="1" applyBorder="1"/>
    <xf numFmtId="0" fontId="2" fillId="2" borderId="4" xfId="0" applyFont="1" applyBorder="1"/>
    <xf numFmtId="0" fontId="1346" fillId="2" borderId="0" xfId="0" applyFont="1" applyBorder="1"/>
    <xf numFmtId="0" fontId="1346" fillId="2" borderId="0" xfId="0" applyFont="1" applyBorder="1" applyAlignment="1">
      <alignment horizontal="center"/>
    </xf>
    <xf numFmtId="0" fontId="1346" fillId="2" borderId="5" xfId="0" applyFont="1" applyBorder="1"/>
    <xf numFmtId="0" fontId="2" fillId="2" borderId="4" xfId="0" applyFont="1" applyBorder="1"/>
    <xf numFmtId="0" fontId="1347" fillId="2" borderId="0" xfId="0" applyFont="1" applyBorder="1"/>
    <xf numFmtId="0" fontId="1347" fillId="2" borderId="0" xfId="0" applyFont="1" applyBorder="1" applyAlignment="1">
      <alignment horizontal="center"/>
    </xf>
    <xf numFmtId="0" fontId="1347" fillId="2" borderId="5" xfId="0" applyFont="1" applyBorder="1"/>
    <xf numFmtId="0" fontId="2" fillId="2" borderId="4" xfId="0" applyFont="1" applyBorder="1"/>
    <xf numFmtId="0" fontId="1348" fillId="2" borderId="0" xfId="0" applyFont="1" applyBorder="1"/>
    <xf numFmtId="0" fontId="134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348" fillId="2" borderId="5" xfId="0" applyFont="1" applyBorder="1"/>
    <xf numFmtId="0" fontId="2" fillId="2" borderId="4" xfId="0" applyFont="1" applyBorder="1"/>
    <xf numFmtId="0" fontId="1349" fillId="2" borderId="0" xfId="0" applyFont="1" applyBorder="1"/>
    <xf numFmtId="0" fontId="1349" fillId="2" borderId="0" xfId="0" applyFont="1" applyBorder="1" applyAlignment="1">
      <alignment horizontal="center"/>
    </xf>
    <xf numFmtId="0" fontId="2" fillId="2" borderId="0" xfId="0" applyFont="1" applyBorder="1"/>
    <xf numFmtId="0" fontId="1349" fillId="2" borderId="5" xfId="0" applyFont="1" applyBorder="1"/>
    <xf numFmtId="0" fontId="2" fillId="2" borderId="4" xfId="0" applyFont="1" applyBorder="1"/>
    <xf numFmtId="0" fontId="1350" fillId="2" borderId="0" xfId="0" applyFont="1" applyBorder="1"/>
    <xf numFmtId="0" fontId="1350" fillId="2" borderId="0" xfId="0" applyFont="1" applyBorder="1" applyAlignment="1">
      <alignment horizontal="center"/>
    </xf>
    <xf numFmtId="0" fontId="1350" fillId="2" borderId="5" xfId="0" applyFont="1" applyBorder="1"/>
    <xf numFmtId="0" fontId="2" fillId="2" borderId="4" xfId="0" applyFont="1" applyBorder="1"/>
    <xf numFmtId="0" fontId="1351" fillId="2" borderId="0" xfId="0" applyFont="1" applyBorder="1"/>
    <xf numFmtId="0" fontId="1351" fillId="2" borderId="0" xfId="0" applyFont="1" applyBorder="1" applyAlignment="1">
      <alignment horizontal="center"/>
    </xf>
    <xf numFmtId="0" fontId="1351" fillId="2" borderId="6" xfId="0" applyFont="1" applyBorder="1" applyAlignment="1">
      <alignment horizontal="center"/>
    </xf>
    <xf numFmtId="0" fontId="1351" fillId="2" borderId="3" xfId="0" applyFont="1" applyBorder="1" applyAlignment="1">
      <alignment horizontal="center" wrapText="1"/>
    </xf>
    <xf numFmtId="0" fontId="1351" fillId="2" borderId="5" xfId="0" applyFont="1" applyBorder="1"/>
    <xf numFmtId="0" fontId="1352" fillId="2" borderId="4" xfId="0" applyFont="1" applyBorder="1"/>
    <xf numFmtId="0" fontId="1352" fillId="2" borderId="0" xfId="0" applyFont="1" applyBorder="1"/>
    <xf numFmtId="0" fontId="135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352" fillId="2" borderId="5" xfId="0" applyFont="1" applyBorder="1"/>
    <xf numFmtId="0" fontId="1353" fillId="2" borderId="4" xfId="0" applyFont="1" applyBorder="1"/>
    <xf numFmtId="0" fontId="1353" fillId="2" borderId="0" xfId="0" applyFont="1" applyBorder="1"/>
    <xf numFmtId="0" fontId="1353" fillId="2" borderId="0" xfId="0" applyFont="1" applyBorder="1" applyAlignment="1">
      <alignment horizontal="center"/>
    </xf>
    <xf numFmtId="0" fontId="1353" fillId="2" borderId="7" xfId="0" applyFont="1" applyBorder="1"/>
    <xf numFmtId="0" fontId="1353" fillId="2" borderId="5" xfId="0" applyFont="1" applyBorder="1"/>
    <xf numFmtId="0" fontId="1354" fillId="2" borderId="4" xfId="0" applyFont="1" applyBorder="1"/>
    <xf numFmtId="0" fontId="1354" fillId="2" borderId="0" xfId="0" applyFont="1" applyBorder="1"/>
    <xf numFmtId="0" fontId="135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354" fillId="2" borderId="5" xfId="0" applyFont="1" applyBorder="1"/>
    <xf numFmtId="0" fontId="1355" fillId="2" borderId="4" xfId="0" applyFont="1" applyBorder="1"/>
    <xf numFmtId="0" fontId="1355" fillId="2" borderId="0" xfId="0" applyFont="1" applyBorder="1"/>
    <xf numFmtId="0" fontId="135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355" fillId="2" borderId="5" xfId="0" applyFont="1" applyBorder="1"/>
    <xf numFmtId="0" fontId="1356" fillId="2" borderId="4" xfId="0" applyFont="1" applyBorder="1"/>
    <xf numFmtId="0" fontId="1356" fillId="2" borderId="0" xfId="0" applyFont="1" applyBorder="1"/>
    <xf numFmtId="0" fontId="135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356" fillId="2" borderId="7" xfId="0" applyFont="1" applyBorder="1" applyAlignment="1">
      <alignment horizontal="center" vertical="center"/>
    </xf>
    <xf numFmtId="2" fontId="1356" fillId="2" borderId="5" xfId="0" applyNumberFormat="1" applyFont="1" applyBorder="1" applyAlignment="1">
      <alignment horizontal="center"/>
    </xf>
    <xf numFmtId="0" fontId="135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357" fillId="2" borderId="4" xfId="0" applyFont="1" applyBorder="1"/>
    <xf numFmtId="0" fontId="1357" fillId="2" borderId="0" xfId="0" applyFont="1" applyBorder="1"/>
    <xf numFmtId="0" fontId="1357" fillId="2" borderId="0" xfId="0" applyFont="1" applyBorder="1" applyAlignment="1">
      <alignment horizontal="center"/>
    </xf>
    <xf numFmtId="0" fontId="1357" fillId="2" borderId="9" xfId="0" applyFont="1" applyBorder="1" applyAlignment="1">
      <alignment horizontal="center"/>
    </xf>
    <xf numFmtId="0" fontId="1357" fillId="2" borderId="10" xfId="0" applyFont="1" applyBorder="1" applyAlignment="1">
      <alignment horizontal="center"/>
    </xf>
    <xf numFmtId="0" fontId="1357" fillId="2" borderId="5" xfId="0" applyFont="1" applyBorder="1"/>
    <xf numFmtId="0" fontId="2" fillId="2" borderId="4" xfId="0" applyFont="1" applyBorder="1"/>
    <xf numFmtId="0" fontId="1358" fillId="2" borderId="0" xfId="0" applyFont="1" applyBorder="1"/>
    <xf numFmtId="0" fontId="2" fillId="2" borderId="0" xfId="0" applyFont="1" applyBorder="1" applyAlignment="1">
      <alignment horizontal="center"/>
    </xf>
    <xf numFmtId="0" fontId="1358" fillId="2" borderId="0" xfId="0" applyFont="1" applyBorder="1" applyAlignment="1">
      <alignment horizontal="center"/>
    </xf>
    <xf numFmtId="0" fontId="1358" fillId="2" borderId="9" xfId="0" applyFont="1" applyBorder="1"/>
    <xf numFmtId="0" fontId="1358" fillId="2" borderId="10" xfId="0" applyFont="1" applyBorder="1"/>
    <xf numFmtId="0" fontId="1358" fillId="2" borderId="5" xfId="0" applyFont="1" applyBorder="1"/>
    <xf numFmtId="0" fontId="1359" fillId="2" borderId="4" xfId="0" applyFont="1" applyBorder="1"/>
    <xf numFmtId="0" fontId="1359" fillId="2" borderId="0" xfId="0" applyFont="1" applyBorder="1"/>
    <xf numFmtId="0" fontId="1359" fillId="2" borderId="0" xfId="0" applyFont="1" applyBorder="1" applyAlignment="1">
      <alignment horizontal="center"/>
    </xf>
    <xf numFmtId="0" fontId="1359" fillId="2" borderId="5" xfId="0" applyFont="1" applyBorder="1"/>
    <xf numFmtId="0" fontId="2" fillId="2" borderId="4" xfId="0" applyFont="1" applyBorder="1"/>
    <xf numFmtId="0" fontId="1360" fillId="2" borderId="0" xfId="0" applyFont="1" applyBorder="1"/>
    <xf numFmtId="0" fontId="136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360" fillId="2" borderId="5" xfId="0" applyFont="1" applyBorder="1"/>
    <xf numFmtId="0" fontId="1362" fillId="2" borderId="4" xfId="0" applyFont="1" applyBorder="1"/>
    <xf numFmtId="0" fontId="1362" fillId="2" borderId="0" xfId="0" applyFont="1" applyBorder="1"/>
    <xf numFmtId="0" fontId="1362" fillId="2" borderId="0" xfId="0" applyFont="1" applyBorder="1" applyAlignment="1">
      <alignment horizontal="center"/>
    </xf>
    <xf numFmtId="0" fontId="1361" fillId="2" borderId="0" xfId="0" applyFont="1" applyBorder="1" applyAlignment="1">
      <alignment horizontal="center"/>
    </xf>
    <xf numFmtId="0" fontId="136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363" fillId="2" borderId="0" xfId="0" applyFont="1" applyBorder="1"/>
    <xf numFmtId="0" fontId="136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36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365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6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6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6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6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6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68" fillId="2" borderId="5" xfId="0" applyFont="1" applyBorder="1"/>
    <xf numFmtId="1" fontId="136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6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6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7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7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7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7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7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7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7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7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7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7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8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8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8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8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8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8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8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8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8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8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9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9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9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9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9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9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9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97" fillId="2" borderId="5" xfId="0" applyFont="1" applyBorder="1"/>
    <xf numFmtId="0" fontId="2" fillId="2" borderId="4" xfId="0" applyFont="1" applyBorder="1"/>
    <xf numFmtId="0" fontId="1398" fillId="2" borderId="0" xfId="0" applyFont="1" applyBorder="1"/>
    <xf numFmtId="0" fontId="1398" fillId="2" borderId="0" xfId="0" applyFont="1" applyBorder="1" applyAlignment="1">
      <alignment horizontal="center"/>
    </xf>
    <xf numFmtId="1" fontId="1398" fillId="2" borderId="0" xfId="0" applyNumberFormat="1" applyFont="1" applyBorder="1"/>
    <xf numFmtId="0" fontId="1398" fillId="2" borderId="5" xfId="0" applyFont="1" applyBorder="1"/>
    <xf numFmtId="0" fontId="1399" fillId="2" borderId="4" xfId="0" applyFont="1" applyBorder="1"/>
    <xf numFmtId="0" fontId="1399" fillId="2" borderId="0" xfId="0" applyFont="1" applyBorder="1"/>
    <xf numFmtId="0" fontId="139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399" fillId="2" borderId="5" xfId="0" applyFont="1" applyBorder="1"/>
    <xf numFmtId="0" fontId="6" fillId="2" borderId="4" xfId="0" applyFont="1" applyBorder="1"/>
    <xf numFmtId="0" fontId="1400" fillId="2" borderId="0" xfId="0" applyFont="1" applyBorder="1"/>
    <xf numFmtId="0" fontId="1400" fillId="2" borderId="0" xfId="0" applyFont="1" applyBorder="1" applyAlignment="1">
      <alignment horizontal="center"/>
    </xf>
    <xf numFmtId="1" fontId="140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400" fillId="2" borderId="5" xfId="0" applyFont="1" applyBorder="1"/>
    <xf numFmtId="0" fontId="1401" fillId="2" borderId="4" xfId="0" applyFont="1" applyBorder="1" applyAlignment="1">
      <alignment horizontal="center"/>
    </xf>
    <xf numFmtId="0" fontId="1401" fillId="2" borderId="0" xfId="0" applyFont="1" applyBorder="1" applyAlignment="1">
      <alignment horizontal="center"/>
    </xf>
    <xf numFmtId="0" fontId="1401" fillId="2" borderId="0" xfId="0" applyFont="1" applyBorder="1"/>
    <xf numFmtId="0" fontId="1401" fillId="2" borderId="5" xfId="0" applyFont="1" applyBorder="1"/>
    <xf numFmtId="0" fontId="6" fillId="2" borderId="4" xfId="0" applyFont="1" applyBorder="1"/>
    <xf numFmtId="0" fontId="1402" fillId="2" borderId="0" xfId="0" applyFont="1" applyBorder="1"/>
    <xf numFmtId="0" fontId="1402" fillId="2" borderId="0" xfId="0" applyFont="1" applyBorder="1" applyAlignment="1">
      <alignment horizontal="center"/>
    </xf>
    <xf numFmtId="1" fontId="140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402" fillId="2" borderId="5" xfId="0" applyFont="1" applyBorder="1"/>
    <xf numFmtId="0" fontId="1403" fillId="2" borderId="4" xfId="0" applyFont="1" applyBorder="1"/>
    <xf numFmtId="0" fontId="1403" fillId="2" borderId="0" xfId="0" applyFont="1" applyBorder="1"/>
    <xf numFmtId="0" fontId="1403" fillId="2" borderId="0" xfId="0" applyFont="1" applyBorder="1" applyAlignment="1">
      <alignment horizontal="center"/>
    </xf>
    <xf numFmtId="1" fontId="1403" fillId="2" borderId="0" xfId="0" applyNumberFormat="1" applyFont="1" applyBorder="1"/>
    <xf numFmtId="0" fontId="1403" fillId="2" borderId="5" xfId="0" applyFont="1" applyBorder="1"/>
    <xf numFmtId="0" fontId="1404" fillId="2" borderId="4" xfId="0" applyFont="1" applyBorder="1"/>
    <xf numFmtId="0" fontId="1404" fillId="2" borderId="0" xfId="0" applyFont="1" applyBorder="1"/>
    <xf numFmtId="0" fontId="1404" fillId="2" borderId="0" xfId="0" applyFont="1" applyBorder="1" applyAlignment="1">
      <alignment horizontal="center"/>
    </xf>
    <xf numFmtId="1" fontId="1404" fillId="2" borderId="0" xfId="0" applyNumberFormat="1" applyFont="1" applyBorder="1"/>
    <xf numFmtId="0" fontId="1404" fillId="2" borderId="5" xfId="0" applyFont="1" applyBorder="1"/>
    <xf numFmtId="0" fontId="1405" fillId="2" borderId="4" xfId="0" applyFont="1" applyBorder="1"/>
    <xf numFmtId="0" fontId="1405" fillId="2" borderId="0" xfId="0" applyFont="1" applyBorder="1"/>
    <xf numFmtId="0" fontId="1405" fillId="2" borderId="0" xfId="0" applyFont="1" applyBorder="1" applyAlignment="1">
      <alignment horizontal="center"/>
    </xf>
    <xf numFmtId="1" fontId="1405" fillId="2" borderId="0" xfId="0" applyNumberFormat="1" applyFont="1" applyBorder="1"/>
    <xf numFmtId="0" fontId="1405" fillId="2" borderId="5" xfId="0" applyFont="1" applyBorder="1"/>
    <xf numFmtId="0" fontId="1406" fillId="2" borderId="11" xfId="0" applyFont="1" applyBorder="1"/>
    <xf numFmtId="0" fontId="1406" fillId="2" borderId="12" xfId="0" applyFont="1" applyBorder="1"/>
    <xf numFmtId="0" fontId="1406" fillId="2" borderId="12" xfId="0" applyFont="1" applyBorder="1" applyAlignment="1">
      <alignment horizontal="center"/>
    </xf>
    <xf numFmtId="1" fontId="1406" fillId="2" borderId="12" xfId="0" applyNumberFormat="1" applyFont="1" applyBorder="1"/>
    <xf numFmtId="0" fontId="1406" fillId="2" borderId="10" xfId="0" applyFont="1" applyBorder="1"/>
    <xf numFmtId="1" fontId="140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408" fillId="2" borderId="0" xfId="0" applyNumberFormat="1" applyFont="1"/>
    <xf numFmtId="1" fontId="1409" fillId="2" borderId="0" xfId="0" applyNumberFormat="1" applyFont="1"/>
    <xf numFmtId="1" fontId="1410" fillId="2" borderId="0" xfId="0" applyNumberFormat="1" applyFont="1"/>
    <xf numFmtId="1" fontId="1411" fillId="2" borderId="0" xfId="0" applyNumberFormat="1" applyFont="1"/>
    <xf numFmtId="1" fontId="1412" fillId="2" borderId="0" xfId="0" applyNumberFormat="1" applyFont="1"/>
    <xf numFmtId="1" fontId="1413" fillId="2" borderId="0" xfId="0" applyNumberFormat="1" applyFont="1"/>
    <xf numFmtId="1" fontId="1414" fillId="2" borderId="0" xfId="0" applyNumberFormat="1" applyFont="1"/>
    <xf numFmtId="1" fontId="1415" fillId="2" borderId="0" xfId="0" applyNumberFormat="1" applyFont="1"/>
    <xf numFmtId="1" fontId="1416" fillId="2" borderId="0" xfId="0" applyNumberFormat="1" applyFont="1"/>
    <xf numFmtId="1" fontId="1417" fillId="2" borderId="0" xfId="0" applyNumberFormat="1" applyFont="1"/>
    <xf numFmtId="1" fontId="1418" fillId="2" borderId="0" xfId="0" applyNumberFormat="1" applyFont="1"/>
    <xf numFmtId="1" fontId="1419" fillId="2" borderId="0" xfId="0" applyNumberFormat="1" applyFont="1"/>
    <xf numFmtId="1" fontId="1420" fillId="2" borderId="0" xfId="0" applyNumberFormat="1" applyFont="1"/>
    <xf numFmtId="1" fontId="1421" fillId="2" borderId="0" xfId="0" applyNumberFormat="1" applyFont="1"/>
    <xf numFmtId="1" fontId="1422" fillId="2" borderId="0" xfId="0" applyNumberFormat="1" applyFont="1"/>
    <xf numFmtId="1" fontId="1423" fillId="2" borderId="0" xfId="0" applyNumberFormat="1" applyFont="1"/>
    <xf numFmtId="1" fontId="1424" fillId="2" borderId="0" xfId="0" applyNumberFormat="1" applyFont="1"/>
    <xf numFmtId="1" fontId="1425" fillId="2" borderId="0" xfId="0" applyNumberFormat="1" applyFont="1"/>
    <xf numFmtId="1" fontId="1426" fillId="2" borderId="0" xfId="0" applyNumberFormat="1" applyFont="1"/>
    <xf numFmtId="1" fontId="1427" fillId="2" borderId="0" xfId="0" applyNumberFormat="1" applyFont="1"/>
    <xf numFmtId="1" fontId="1428" fillId="2" borderId="0" xfId="0" applyNumberFormat="1" applyFont="1"/>
    <xf numFmtId="1" fontId="1429" fillId="2" borderId="0" xfId="0" applyNumberFormat="1" applyFont="1"/>
    <xf numFmtId="0" fontId="1429" fillId="2" borderId="0" xfId="0" applyFont="1"/>
    <xf numFmtId="1" fontId="1430" fillId="2" borderId="0" xfId="0" applyNumberFormat="1" applyFont="1"/>
    <xf numFmtId="1" fontId="1431" fillId="2" borderId="0" xfId="0" applyNumberFormat="1" applyFont="1"/>
    <xf numFmtId="1" fontId="143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433" fillId="2" borderId="1" xfId="0" applyFont="1" applyBorder="1"/>
    <xf numFmtId="0" fontId="1433" fillId="2" borderId="2" xfId="0" applyFont="1" applyBorder="1"/>
    <xf numFmtId="0" fontId="1433" fillId="2" borderId="2" xfId="0" applyFont="1" applyBorder="1" applyAlignment="1">
      <alignment horizontal="center"/>
    </xf>
    <xf numFmtId="0" fontId="143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43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43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436" fillId="2" borderId="0" xfId="0" applyFont="1" applyBorder="1" applyAlignment="1">
      <alignment horizontal="left"/>
    </xf>
    <xf numFmtId="0" fontId="1436" fillId="2" borderId="0" xfId="0" applyFont="1" applyBorder="1"/>
    <xf numFmtId="0" fontId="1436" fillId="2" borderId="5" xfId="0" applyFont="1" applyBorder="1"/>
    <xf numFmtId="0" fontId="2" fillId="2" borderId="4" xfId="0" applyFont="1" applyBorder="1"/>
    <xf numFmtId="0" fontId="1437" fillId="2" borderId="0" xfId="0" applyFont="1" applyBorder="1"/>
    <xf numFmtId="0" fontId="1437" fillId="2" borderId="0" xfId="0" applyFont="1" applyBorder="1" applyAlignment="1">
      <alignment horizontal="center"/>
    </xf>
    <xf numFmtId="0" fontId="1437" fillId="2" borderId="5" xfId="0" applyFont="1" applyBorder="1"/>
    <xf numFmtId="0" fontId="2" fillId="2" borderId="4" xfId="0" applyFont="1" applyBorder="1"/>
    <xf numFmtId="0" fontId="1438" fillId="2" borderId="0" xfId="0" applyFont="1" applyBorder="1"/>
    <xf numFmtId="0" fontId="1438" fillId="2" borderId="0" xfId="0" applyFont="1" applyBorder="1" applyAlignment="1">
      <alignment horizontal="center"/>
    </xf>
    <xf numFmtId="0" fontId="1438" fillId="2" borderId="5" xfId="0" applyFont="1" applyBorder="1"/>
    <xf numFmtId="0" fontId="2" fillId="2" borderId="4" xfId="0" applyFont="1" applyBorder="1"/>
    <xf numFmtId="0" fontId="1439" fillId="2" borderId="0" xfId="0" applyFont="1" applyBorder="1"/>
    <xf numFmtId="0" fontId="1439" fillId="2" borderId="0" xfId="0" applyFont="1" applyBorder="1" applyAlignment="1">
      <alignment horizontal="center"/>
    </xf>
    <xf numFmtId="0" fontId="1439" fillId="2" borderId="5" xfId="0" applyFont="1" applyBorder="1"/>
    <xf numFmtId="0" fontId="2" fillId="2" borderId="4" xfId="0" applyFont="1" applyBorder="1"/>
    <xf numFmtId="0" fontId="1440" fillId="2" borderId="0" xfId="0" applyFont="1" applyBorder="1"/>
    <xf numFmtId="0" fontId="1440" fillId="2" borderId="0" xfId="0" applyFont="1" applyBorder="1" applyAlignment="1">
      <alignment horizontal="center"/>
    </xf>
    <xf numFmtId="0" fontId="1440" fillId="2" borderId="5" xfId="0" applyFont="1" applyBorder="1"/>
    <xf numFmtId="0" fontId="2" fillId="2" borderId="4" xfId="0" applyFont="1" applyBorder="1"/>
    <xf numFmtId="0" fontId="1441" fillId="2" borderId="0" xfId="0" applyFont="1" applyBorder="1"/>
    <xf numFmtId="0" fontId="1441" fillId="2" borderId="0" xfId="0" applyFont="1" applyBorder="1" applyAlignment="1">
      <alignment horizontal="center"/>
    </xf>
    <xf numFmtId="0" fontId="1441" fillId="2" borderId="5" xfId="0" applyFont="1" applyBorder="1"/>
    <xf numFmtId="0" fontId="2" fillId="2" borderId="4" xfId="0" applyFont="1" applyBorder="1"/>
    <xf numFmtId="0" fontId="1442" fillId="2" borderId="0" xfId="0" applyFont="1" applyBorder="1"/>
    <xf numFmtId="0" fontId="1442" fillId="2" borderId="0" xfId="0" applyFont="1" applyBorder="1" applyAlignment="1">
      <alignment horizontal="center"/>
    </xf>
    <xf numFmtId="0" fontId="1442" fillId="2" borderId="5" xfId="0" applyFont="1" applyBorder="1"/>
    <xf numFmtId="0" fontId="2" fillId="2" borderId="4" xfId="0" applyFont="1" applyBorder="1"/>
    <xf numFmtId="0" fontId="1443" fillId="2" borderId="0" xfId="0" applyFont="1" applyBorder="1"/>
    <xf numFmtId="0" fontId="144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443" fillId="2" borderId="5" xfId="0" applyFont="1" applyBorder="1"/>
    <xf numFmtId="0" fontId="2" fillId="2" borderId="4" xfId="0" applyFont="1" applyBorder="1"/>
    <xf numFmtId="0" fontId="1444" fillId="2" borderId="0" xfId="0" applyFont="1" applyBorder="1"/>
    <xf numFmtId="0" fontId="1444" fillId="2" borderId="0" xfId="0" applyFont="1" applyBorder="1" applyAlignment="1">
      <alignment horizontal="center"/>
    </xf>
    <xf numFmtId="0" fontId="2" fillId="2" borderId="0" xfId="0" applyFont="1" applyBorder="1"/>
    <xf numFmtId="0" fontId="1444" fillId="2" borderId="5" xfId="0" applyFont="1" applyBorder="1"/>
    <xf numFmtId="0" fontId="2" fillId="2" borderId="4" xfId="0" applyFont="1" applyBorder="1"/>
    <xf numFmtId="0" fontId="1445" fillId="2" borderId="0" xfId="0" applyFont="1" applyBorder="1"/>
    <xf numFmtId="0" fontId="1445" fillId="2" borderId="0" xfId="0" applyFont="1" applyBorder="1" applyAlignment="1">
      <alignment horizontal="center"/>
    </xf>
    <xf numFmtId="0" fontId="1445" fillId="2" borderId="5" xfId="0" applyFont="1" applyBorder="1"/>
    <xf numFmtId="0" fontId="2" fillId="2" borderId="4" xfId="0" applyFont="1" applyBorder="1"/>
    <xf numFmtId="0" fontId="1446" fillId="2" borderId="0" xfId="0" applyFont="1" applyBorder="1"/>
    <xf numFmtId="0" fontId="1446" fillId="2" borderId="0" xfId="0" applyFont="1" applyBorder="1" applyAlignment="1">
      <alignment horizontal="center"/>
    </xf>
    <xf numFmtId="0" fontId="1446" fillId="2" borderId="6" xfId="0" applyFont="1" applyBorder="1" applyAlignment="1">
      <alignment horizontal="center"/>
    </xf>
    <xf numFmtId="0" fontId="1446" fillId="2" borderId="3" xfId="0" applyFont="1" applyBorder="1" applyAlignment="1">
      <alignment horizontal="center" wrapText="1"/>
    </xf>
    <xf numFmtId="0" fontId="1446" fillId="2" borderId="5" xfId="0" applyFont="1" applyBorder="1"/>
    <xf numFmtId="0" fontId="1447" fillId="2" borderId="4" xfId="0" applyFont="1" applyBorder="1"/>
    <xf numFmtId="0" fontId="1447" fillId="2" borderId="0" xfId="0" applyFont="1" applyBorder="1"/>
    <xf numFmtId="0" fontId="144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447" fillId="2" borderId="5" xfId="0" applyFont="1" applyBorder="1"/>
    <xf numFmtId="0" fontId="1448" fillId="2" borderId="4" xfId="0" applyFont="1" applyBorder="1"/>
    <xf numFmtId="0" fontId="1448" fillId="2" borderId="0" xfId="0" applyFont="1" applyBorder="1"/>
    <xf numFmtId="0" fontId="1448" fillId="2" borderId="0" xfId="0" applyFont="1" applyBorder="1" applyAlignment="1">
      <alignment horizontal="center"/>
    </xf>
    <xf numFmtId="0" fontId="1448" fillId="2" borderId="7" xfId="0" applyFont="1" applyBorder="1"/>
    <xf numFmtId="0" fontId="1448" fillId="2" borderId="5" xfId="0" applyFont="1" applyBorder="1"/>
    <xf numFmtId="0" fontId="1449" fillId="2" borderId="4" xfId="0" applyFont="1" applyBorder="1"/>
    <xf numFmtId="0" fontId="1449" fillId="2" borderId="0" xfId="0" applyFont="1" applyBorder="1"/>
    <xf numFmtId="0" fontId="144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449" fillId="2" borderId="5" xfId="0" applyFont="1" applyBorder="1"/>
    <xf numFmtId="0" fontId="1450" fillId="2" borderId="4" xfId="0" applyFont="1" applyBorder="1"/>
    <xf numFmtId="0" fontId="1450" fillId="2" borderId="0" xfId="0" applyFont="1" applyBorder="1"/>
    <xf numFmtId="0" fontId="145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450" fillId="2" borderId="5" xfId="0" applyFont="1" applyBorder="1"/>
    <xf numFmtId="0" fontId="1451" fillId="2" borderId="4" xfId="0" applyFont="1" applyBorder="1"/>
    <xf numFmtId="0" fontId="1451" fillId="2" borderId="0" xfId="0" applyFont="1" applyBorder="1"/>
    <xf numFmtId="0" fontId="145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451" fillId="2" borderId="7" xfId="0" applyFont="1" applyBorder="1" applyAlignment="1">
      <alignment horizontal="center" vertical="center"/>
    </xf>
    <xf numFmtId="2" fontId="1451" fillId="2" borderId="5" xfId="0" applyNumberFormat="1" applyFont="1" applyBorder="1" applyAlignment="1">
      <alignment horizontal="center"/>
    </xf>
    <xf numFmtId="0" fontId="145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452" fillId="2" borderId="4" xfId="0" applyFont="1" applyBorder="1"/>
    <xf numFmtId="0" fontId="1452" fillId="2" borderId="0" xfId="0" applyFont="1" applyBorder="1"/>
    <xf numFmtId="0" fontId="1452" fillId="2" borderId="0" xfId="0" applyFont="1" applyBorder="1" applyAlignment="1">
      <alignment horizontal="center"/>
    </xf>
    <xf numFmtId="0" fontId="1452" fillId="2" borderId="9" xfId="0" applyFont="1" applyBorder="1" applyAlignment="1">
      <alignment horizontal="center"/>
    </xf>
    <xf numFmtId="0" fontId="1452" fillId="2" borderId="10" xfId="0" applyFont="1" applyBorder="1" applyAlignment="1">
      <alignment horizontal="center"/>
    </xf>
    <xf numFmtId="0" fontId="1452" fillId="2" borderId="5" xfId="0" applyFont="1" applyBorder="1"/>
    <xf numFmtId="0" fontId="2" fillId="2" borderId="4" xfId="0" applyFont="1" applyBorder="1"/>
    <xf numFmtId="0" fontId="1453" fillId="2" borderId="0" xfId="0" applyFont="1" applyBorder="1"/>
    <xf numFmtId="0" fontId="2" fillId="2" borderId="0" xfId="0" applyFont="1" applyBorder="1" applyAlignment="1">
      <alignment horizontal="center"/>
    </xf>
    <xf numFmtId="0" fontId="1453" fillId="2" borderId="0" xfId="0" applyFont="1" applyBorder="1" applyAlignment="1">
      <alignment horizontal="center"/>
    </xf>
    <xf numFmtId="0" fontId="1453" fillId="2" borderId="9" xfId="0" applyFont="1" applyBorder="1"/>
    <xf numFmtId="0" fontId="1453" fillId="2" borderId="10" xfId="0" applyFont="1" applyBorder="1"/>
    <xf numFmtId="0" fontId="1453" fillId="2" borderId="5" xfId="0" applyFont="1" applyBorder="1"/>
    <xf numFmtId="0" fontId="1454" fillId="2" borderId="4" xfId="0" applyFont="1" applyBorder="1"/>
    <xf numFmtId="0" fontId="1454" fillId="2" borderId="0" xfId="0" applyFont="1" applyBorder="1"/>
    <xf numFmtId="0" fontId="1454" fillId="2" borderId="0" xfId="0" applyFont="1" applyBorder="1" applyAlignment="1">
      <alignment horizontal="center"/>
    </xf>
    <xf numFmtId="0" fontId="1454" fillId="2" borderId="5" xfId="0" applyFont="1" applyBorder="1"/>
    <xf numFmtId="0" fontId="2" fillId="2" borderId="4" xfId="0" applyFont="1" applyBorder="1"/>
    <xf numFmtId="0" fontId="1455" fillId="2" borderId="0" xfId="0" applyFont="1" applyBorder="1"/>
    <xf numFmtId="0" fontId="145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455" fillId="2" borderId="5" xfId="0" applyFont="1" applyBorder="1"/>
    <xf numFmtId="0" fontId="1457" fillId="2" borderId="4" xfId="0" applyFont="1" applyBorder="1"/>
    <xf numFmtId="0" fontId="1457" fillId="2" borderId="0" xfId="0" applyFont="1" applyBorder="1"/>
    <xf numFmtId="0" fontId="1457" fillId="2" borderId="0" xfId="0" applyFont="1" applyBorder="1" applyAlignment="1">
      <alignment horizontal="center"/>
    </xf>
    <xf numFmtId="0" fontId="1456" fillId="2" borderId="0" xfId="0" applyFont="1" applyBorder="1" applyAlignment="1">
      <alignment horizontal="center"/>
    </xf>
    <xf numFmtId="0" fontId="145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458" fillId="2" borderId="0" xfId="0" applyFont="1" applyBorder="1"/>
    <xf numFmtId="0" fontId="145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45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460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6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6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63" fillId="2" borderId="5" xfId="0" applyFont="1" applyBorder="1"/>
    <xf numFmtId="1" fontId="146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46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46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46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6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6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6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7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7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7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7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7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7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7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7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7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7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8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8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8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8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8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8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8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8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8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8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9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9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9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49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9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92" fillId="2" borderId="5" xfId="0" applyFont="1" applyBorder="1"/>
    <xf numFmtId="0" fontId="2" fillId="2" borderId="4" xfId="0" applyFont="1" applyBorder="1"/>
    <xf numFmtId="0" fontId="1493" fillId="2" borderId="0" xfId="0" applyFont="1" applyBorder="1"/>
    <xf numFmtId="0" fontId="1493" fillId="2" borderId="0" xfId="0" applyFont="1" applyBorder="1" applyAlignment="1">
      <alignment horizontal="center"/>
    </xf>
    <xf numFmtId="1" fontId="1493" fillId="2" borderId="0" xfId="0" applyNumberFormat="1" applyFont="1" applyBorder="1"/>
    <xf numFmtId="0" fontId="1493" fillId="2" borderId="5" xfId="0" applyFont="1" applyBorder="1"/>
    <xf numFmtId="0" fontId="1494" fillId="2" borderId="4" xfId="0" applyFont="1" applyBorder="1"/>
    <xf numFmtId="0" fontId="1494" fillId="2" borderId="0" xfId="0" applyFont="1" applyBorder="1"/>
    <xf numFmtId="0" fontId="149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494" fillId="2" borderId="5" xfId="0" applyFont="1" applyBorder="1"/>
    <xf numFmtId="0" fontId="6" fillId="2" borderId="4" xfId="0" applyFont="1" applyBorder="1"/>
    <xf numFmtId="0" fontId="1495" fillId="2" borderId="0" xfId="0" applyFont="1" applyBorder="1"/>
    <xf numFmtId="0" fontId="1495" fillId="2" borderId="0" xfId="0" applyFont="1" applyBorder="1" applyAlignment="1">
      <alignment horizontal="center"/>
    </xf>
    <xf numFmtId="1" fontId="149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495" fillId="2" borderId="5" xfId="0" applyFont="1" applyBorder="1"/>
    <xf numFmtId="0" fontId="1496" fillId="2" borderId="4" xfId="0" applyFont="1" applyBorder="1" applyAlignment="1">
      <alignment horizontal="center"/>
    </xf>
    <xf numFmtId="0" fontId="1496" fillId="2" borderId="0" xfId="0" applyFont="1" applyBorder="1" applyAlignment="1">
      <alignment horizontal="center"/>
    </xf>
    <xf numFmtId="0" fontId="1496" fillId="2" borderId="0" xfId="0" applyFont="1" applyBorder="1"/>
    <xf numFmtId="0" fontId="1496" fillId="2" borderId="5" xfId="0" applyFont="1" applyBorder="1"/>
    <xf numFmtId="0" fontId="6" fillId="2" borderId="4" xfId="0" applyFont="1" applyBorder="1"/>
    <xf numFmtId="0" fontId="1497" fillId="2" borderId="0" xfId="0" applyFont="1" applyBorder="1"/>
    <xf numFmtId="0" fontId="1497" fillId="2" borderId="0" xfId="0" applyFont="1" applyBorder="1" applyAlignment="1">
      <alignment horizontal="center"/>
    </xf>
    <xf numFmtId="1" fontId="149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497" fillId="2" borderId="5" xfId="0" applyFont="1" applyBorder="1"/>
    <xf numFmtId="0" fontId="1498" fillId="2" borderId="4" xfId="0" applyFont="1" applyBorder="1"/>
    <xf numFmtId="0" fontId="1498" fillId="2" borderId="0" xfId="0" applyFont="1" applyBorder="1"/>
    <xf numFmtId="0" fontId="1498" fillId="2" borderId="0" xfId="0" applyFont="1" applyBorder="1" applyAlignment="1">
      <alignment horizontal="center"/>
    </xf>
    <xf numFmtId="1" fontId="1498" fillId="2" borderId="0" xfId="0" applyNumberFormat="1" applyFont="1" applyBorder="1"/>
    <xf numFmtId="0" fontId="1498" fillId="2" borderId="5" xfId="0" applyFont="1" applyBorder="1"/>
    <xf numFmtId="0" fontId="1499" fillId="2" borderId="4" xfId="0" applyFont="1" applyBorder="1"/>
    <xf numFmtId="0" fontId="1499" fillId="2" borderId="0" xfId="0" applyFont="1" applyBorder="1"/>
    <xf numFmtId="0" fontId="1499" fillId="2" borderId="0" xfId="0" applyFont="1" applyBorder="1" applyAlignment="1">
      <alignment horizontal="center"/>
    </xf>
    <xf numFmtId="1" fontId="1499" fillId="2" borderId="0" xfId="0" applyNumberFormat="1" applyFont="1" applyBorder="1"/>
    <xf numFmtId="0" fontId="1499" fillId="2" borderId="5" xfId="0" applyFont="1" applyBorder="1"/>
    <xf numFmtId="0" fontId="1500" fillId="2" borderId="4" xfId="0" applyFont="1" applyBorder="1"/>
    <xf numFmtId="0" fontId="1500" fillId="2" borderId="0" xfId="0" applyFont="1" applyBorder="1"/>
    <xf numFmtId="0" fontId="1500" fillId="2" borderId="0" xfId="0" applyFont="1" applyBorder="1" applyAlignment="1">
      <alignment horizontal="center"/>
    </xf>
    <xf numFmtId="1" fontId="1500" fillId="2" borderId="0" xfId="0" applyNumberFormat="1" applyFont="1" applyBorder="1"/>
    <xf numFmtId="0" fontId="1500" fillId="2" borderId="5" xfId="0" applyFont="1" applyBorder="1"/>
    <xf numFmtId="0" fontId="1501" fillId="2" borderId="11" xfId="0" applyFont="1" applyBorder="1"/>
    <xf numFmtId="0" fontId="1501" fillId="2" borderId="12" xfId="0" applyFont="1" applyBorder="1"/>
    <xf numFmtId="0" fontId="1501" fillId="2" borderId="12" xfId="0" applyFont="1" applyBorder="1" applyAlignment="1">
      <alignment horizontal="center"/>
    </xf>
    <xf numFmtId="1" fontId="1501" fillId="2" borderId="12" xfId="0" applyNumberFormat="1" applyFont="1" applyBorder="1"/>
    <xf numFmtId="0" fontId="1501" fillId="2" borderId="10" xfId="0" applyFont="1" applyBorder="1"/>
    <xf numFmtId="1" fontId="150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503" fillId="2" borderId="0" xfId="0" applyNumberFormat="1" applyFont="1"/>
    <xf numFmtId="1" fontId="1504" fillId="2" borderId="0" xfId="0" applyNumberFormat="1" applyFont="1"/>
    <xf numFmtId="1" fontId="1505" fillId="2" borderId="0" xfId="0" applyNumberFormat="1" applyFont="1"/>
    <xf numFmtId="1" fontId="1506" fillId="2" borderId="0" xfId="0" applyNumberFormat="1" applyFont="1"/>
    <xf numFmtId="1" fontId="1507" fillId="2" borderId="0" xfId="0" applyNumberFormat="1" applyFont="1"/>
    <xf numFmtId="1" fontId="1508" fillId="2" borderId="0" xfId="0" applyNumberFormat="1" applyFont="1"/>
    <xf numFmtId="1" fontId="1509" fillId="2" borderId="0" xfId="0" applyNumberFormat="1" applyFont="1"/>
    <xf numFmtId="1" fontId="1510" fillId="2" borderId="0" xfId="0" applyNumberFormat="1" applyFont="1"/>
    <xf numFmtId="1" fontId="1511" fillId="2" borderId="0" xfId="0" applyNumberFormat="1" applyFont="1"/>
    <xf numFmtId="1" fontId="1512" fillId="2" borderId="0" xfId="0" applyNumberFormat="1" applyFont="1"/>
    <xf numFmtId="1" fontId="1513" fillId="2" borderId="0" xfId="0" applyNumberFormat="1" applyFont="1"/>
    <xf numFmtId="1" fontId="1514" fillId="2" borderId="0" xfId="0" applyNumberFormat="1" applyFont="1"/>
    <xf numFmtId="1" fontId="1515" fillId="2" borderId="0" xfId="0" applyNumberFormat="1" applyFont="1"/>
    <xf numFmtId="1" fontId="1516" fillId="2" borderId="0" xfId="0" applyNumberFormat="1" applyFont="1"/>
    <xf numFmtId="1" fontId="1517" fillId="2" borderId="0" xfId="0" applyNumberFormat="1" applyFont="1"/>
    <xf numFmtId="1" fontId="1518" fillId="2" borderId="0" xfId="0" applyNumberFormat="1" applyFont="1"/>
    <xf numFmtId="1" fontId="1519" fillId="2" borderId="0" xfId="0" applyNumberFormat="1" applyFont="1"/>
    <xf numFmtId="1" fontId="1520" fillId="2" borderId="0" xfId="0" applyNumberFormat="1" applyFont="1"/>
    <xf numFmtId="1" fontId="1521" fillId="2" borderId="0" xfId="0" applyNumberFormat="1" applyFont="1"/>
    <xf numFmtId="1" fontId="1522" fillId="2" borderId="0" xfId="0" applyNumberFormat="1" applyFont="1"/>
    <xf numFmtId="1" fontId="1523" fillId="2" borderId="0" xfId="0" applyNumberFormat="1" applyFont="1"/>
    <xf numFmtId="1" fontId="1524" fillId="2" borderId="0" xfId="0" applyNumberFormat="1" applyFont="1"/>
    <xf numFmtId="0" fontId="1524" fillId="2" borderId="0" xfId="0" applyFont="1"/>
    <xf numFmtId="1" fontId="1525" fillId="2" borderId="0" xfId="0" applyNumberFormat="1" applyFont="1"/>
    <xf numFmtId="1" fontId="1526" fillId="2" borderId="0" xfId="0" applyNumberFormat="1" applyFont="1"/>
    <xf numFmtId="1" fontId="152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528" fillId="2" borderId="1" xfId="0" applyFont="1" applyBorder="1"/>
    <xf numFmtId="0" fontId="1528" fillId="2" borderId="2" xfId="0" applyFont="1" applyBorder="1"/>
    <xf numFmtId="0" fontId="1528" fillId="2" borderId="2" xfId="0" applyFont="1" applyBorder="1" applyAlignment="1">
      <alignment horizontal="center"/>
    </xf>
    <xf numFmtId="0" fontId="152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52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53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531" fillId="2" borderId="0" xfId="0" applyFont="1" applyBorder="1" applyAlignment="1">
      <alignment horizontal="left"/>
    </xf>
    <xf numFmtId="0" fontId="1531" fillId="2" borderId="0" xfId="0" applyFont="1" applyBorder="1"/>
    <xf numFmtId="0" fontId="1531" fillId="2" borderId="5" xfId="0" applyFont="1" applyBorder="1"/>
    <xf numFmtId="0" fontId="2" fillId="2" borderId="4" xfId="0" applyFont="1" applyBorder="1"/>
    <xf numFmtId="0" fontId="1532" fillId="2" borderId="0" xfId="0" applyFont="1" applyBorder="1"/>
    <xf numFmtId="0" fontId="1532" fillId="2" borderId="0" xfId="0" applyFont="1" applyBorder="1" applyAlignment="1">
      <alignment horizontal="center"/>
    </xf>
    <xf numFmtId="0" fontId="1532" fillId="2" borderId="5" xfId="0" applyFont="1" applyBorder="1"/>
    <xf numFmtId="0" fontId="2" fillId="2" borderId="4" xfId="0" applyFont="1" applyBorder="1"/>
    <xf numFmtId="0" fontId="1533" fillId="2" borderId="0" xfId="0" applyFont="1" applyBorder="1"/>
    <xf numFmtId="0" fontId="1533" fillId="2" borderId="0" xfId="0" applyFont="1" applyBorder="1" applyAlignment="1">
      <alignment horizontal="center"/>
    </xf>
    <xf numFmtId="0" fontId="1533" fillId="2" borderId="5" xfId="0" applyFont="1" applyBorder="1"/>
    <xf numFmtId="0" fontId="2" fillId="2" borderId="4" xfId="0" applyFont="1" applyBorder="1"/>
    <xf numFmtId="0" fontId="1534" fillId="2" borderId="0" xfId="0" applyFont="1" applyBorder="1"/>
    <xf numFmtId="0" fontId="1534" fillId="2" borderId="0" xfId="0" applyFont="1" applyBorder="1" applyAlignment="1">
      <alignment horizontal="center"/>
    </xf>
    <xf numFmtId="0" fontId="1534" fillId="2" borderId="5" xfId="0" applyFont="1" applyBorder="1"/>
    <xf numFmtId="0" fontId="2" fillId="2" borderId="4" xfId="0" applyFont="1" applyBorder="1"/>
    <xf numFmtId="0" fontId="1535" fillId="2" borderId="0" xfId="0" applyFont="1" applyBorder="1"/>
    <xf numFmtId="0" fontId="1535" fillId="2" borderId="0" xfId="0" applyFont="1" applyBorder="1" applyAlignment="1">
      <alignment horizontal="center"/>
    </xf>
    <xf numFmtId="0" fontId="1535" fillId="2" borderId="5" xfId="0" applyFont="1" applyBorder="1"/>
    <xf numFmtId="0" fontId="2" fillId="2" borderId="4" xfId="0" applyFont="1" applyBorder="1"/>
    <xf numFmtId="0" fontId="1536" fillId="2" borderId="0" xfId="0" applyFont="1" applyBorder="1"/>
    <xf numFmtId="0" fontId="1536" fillId="2" borderId="0" xfId="0" applyFont="1" applyBorder="1" applyAlignment="1">
      <alignment horizontal="center"/>
    </xf>
    <xf numFmtId="0" fontId="1536" fillId="2" borderId="5" xfId="0" applyFont="1" applyBorder="1"/>
    <xf numFmtId="0" fontId="2" fillId="2" borderId="4" xfId="0" applyFont="1" applyBorder="1"/>
    <xf numFmtId="0" fontId="1537" fillId="2" borderId="0" xfId="0" applyFont="1" applyBorder="1"/>
    <xf numFmtId="0" fontId="1537" fillId="2" borderId="0" xfId="0" applyFont="1" applyBorder="1" applyAlignment="1">
      <alignment horizontal="center"/>
    </xf>
    <xf numFmtId="0" fontId="1537" fillId="2" borderId="5" xfId="0" applyFont="1" applyBorder="1"/>
    <xf numFmtId="0" fontId="2" fillId="2" borderId="4" xfId="0" applyFont="1" applyBorder="1"/>
    <xf numFmtId="0" fontId="1538" fillId="2" borderId="0" xfId="0" applyFont="1" applyBorder="1"/>
    <xf numFmtId="0" fontId="153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538" fillId="2" borderId="5" xfId="0" applyFont="1" applyBorder="1"/>
    <xf numFmtId="0" fontId="2" fillId="2" borderId="4" xfId="0" applyFont="1" applyBorder="1"/>
    <xf numFmtId="0" fontId="1539" fillId="2" borderId="0" xfId="0" applyFont="1" applyBorder="1"/>
    <xf numFmtId="0" fontId="1539" fillId="2" borderId="0" xfId="0" applyFont="1" applyBorder="1" applyAlignment="1">
      <alignment horizontal="center"/>
    </xf>
    <xf numFmtId="0" fontId="2" fillId="2" borderId="0" xfId="0" applyFont="1" applyBorder="1"/>
    <xf numFmtId="0" fontId="1539" fillId="2" borderId="5" xfId="0" applyFont="1" applyBorder="1"/>
    <xf numFmtId="0" fontId="2" fillId="2" borderId="4" xfId="0" applyFont="1" applyBorder="1"/>
    <xf numFmtId="0" fontId="1540" fillId="2" borderId="0" xfId="0" applyFont="1" applyBorder="1"/>
    <xf numFmtId="0" fontId="1540" fillId="2" borderId="0" xfId="0" applyFont="1" applyBorder="1" applyAlignment="1">
      <alignment horizontal="center"/>
    </xf>
    <xf numFmtId="0" fontId="1540" fillId="2" borderId="5" xfId="0" applyFont="1" applyBorder="1"/>
    <xf numFmtId="0" fontId="2" fillId="2" borderId="4" xfId="0" applyFont="1" applyBorder="1"/>
    <xf numFmtId="0" fontId="1541" fillId="2" borderId="0" xfId="0" applyFont="1" applyBorder="1"/>
    <xf numFmtId="0" fontId="1541" fillId="2" borderId="0" xfId="0" applyFont="1" applyBorder="1" applyAlignment="1">
      <alignment horizontal="center"/>
    </xf>
    <xf numFmtId="0" fontId="1541" fillId="2" borderId="6" xfId="0" applyFont="1" applyBorder="1" applyAlignment="1">
      <alignment horizontal="center"/>
    </xf>
    <xf numFmtId="0" fontId="1541" fillId="2" borderId="3" xfId="0" applyFont="1" applyBorder="1" applyAlignment="1">
      <alignment horizontal="center" wrapText="1"/>
    </xf>
    <xf numFmtId="0" fontId="1541" fillId="2" borderId="5" xfId="0" applyFont="1" applyBorder="1"/>
    <xf numFmtId="0" fontId="1542" fillId="2" borderId="4" xfId="0" applyFont="1" applyBorder="1"/>
    <xf numFmtId="0" fontId="1542" fillId="2" borderId="0" xfId="0" applyFont="1" applyBorder="1"/>
    <xf numFmtId="0" fontId="154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542" fillId="2" borderId="5" xfId="0" applyFont="1" applyBorder="1"/>
    <xf numFmtId="0" fontId="1543" fillId="2" borderId="4" xfId="0" applyFont="1" applyBorder="1"/>
    <xf numFmtId="0" fontId="1543" fillId="2" borderId="0" xfId="0" applyFont="1" applyBorder="1"/>
    <xf numFmtId="0" fontId="1543" fillId="2" borderId="0" xfId="0" applyFont="1" applyBorder="1" applyAlignment="1">
      <alignment horizontal="center"/>
    </xf>
    <xf numFmtId="0" fontId="1543" fillId="2" borderId="7" xfId="0" applyFont="1" applyBorder="1"/>
    <xf numFmtId="0" fontId="1543" fillId="2" borderId="5" xfId="0" applyFont="1" applyBorder="1"/>
    <xf numFmtId="0" fontId="1544" fillId="2" borderId="4" xfId="0" applyFont="1" applyBorder="1"/>
    <xf numFmtId="0" fontId="1544" fillId="2" borderId="0" xfId="0" applyFont="1" applyBorder="1"/>
    <xf numFmtId="0" fontId="154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544" fillId="2" borderId="5" xfId="0" applyFont="1" applyBorder="1"/>
    <xf numFmtId="0" fontId="1545" fillId="2" borderId="4" xfId="0" applyFont="1" applyBorder="1"/>
    <xf numFmtId="0" fontId="1545" fillId="2" borderId="0" xfId="0" applyFont="1" applyBorder="1"/>
    <xf numFmtId="0" fontId="154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545" fillId="2" borderId="5" xfId="0" applyFont="1" applyBorder="1"/>
    <xf numFmtId="0" fontId="1546" fillId="2" borderId="4" xfId="0" applyFont="1" applyBorder="1"/>
    <xf numFmtId="0" fontId="1546" fillId="2" borderId="0" xfId="0" applyFont="1" applyBorder="1"/>
    <xf numFmtId="0" fontId="154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546" fillId="2" borderId="7" xfId="0" applyFont="1" applyBorder="1" applyAlignment="1">
      <alignment horizontal="center" vertical="center"/>
    </xf>
    <xf numFmtId="2" fontId="1546" fillId="2" borderId="5" xfId="0" applyNumberFormat="1" applyFont="1" applyBorder="1" applyAlignment="1">
      <alignment horizontal="center"/>
    </xf>
    <xf numFmtId="0" fontId="154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547" fillId="2" borderId="4" xfId="0" applyFont="1" applyBorder="1"/>
    <xf numFmtId="0" fontId="1547" fillId="2" borderId="0" xfId="0" applyFont="1" applyBorder="1"/>
    <xf numFmtId="0" fontId="1547" fillId="2" borderId="0" xfId="0" applyFont="1" applyBorder="1" applyAlignment="1">
      <alignment horizontal="center"/>
    </xf>
    <xf numFmtId="0" fontId="1547" fillId="2" borderId="9" xfId="0" applyFont="1" applyBorder="1" applyAlignment="1">
      <alignment horizontal="center"/>
    </xf>
    <xf numFmtId="0" fontId="1547" fillId="2" borderId="10" xfId="0" applyFont="1" applyBorder="1" applyAlignment="1">
      <alignment horizontal="center"/>
    </xf>
    <xf numFmtId="0" fontId="1547" fillId="2" borderId="5" xfId="0" applyFont="1" applyBorder="1"/>
    <xf numFmtId="0" fontId="2" fillId="2" borderId="4" xfId="0" applyFont="1" applyBorder="1"/>
    <xf numFmtId="0" fontId="1548" fillId="2" borderId="0" xfId="0" applyFont="1" applyBorder="1"/>
    <xf numFmtId="0" fontId="2" fillId="2" borderId="0" xfId="0" applyFont="1" applyBorder="1" applyAlignment="1">
      <alignment horizontal="center"/>
    </xf>
    <xf numFmtId="0" fontId="1548" fillId="2" borderId="0" xfId="0" applyFont="1" applyBorder="1" applyAlignment="1">
      <alignment horizontal="center"/>
    </xf>
    <xf numFmtId="0" fontId="1548" fillId="2" borderId="9" xfId="0" applyFont="1" applyBorder="1"/>
    <xf numFmtId="0" fontId="1548" fillId="2" borderId="10" xfId="0" applyFont="1" applyBorder="1"/>
    <xf numFmtId="0" fontId="1548" fillId="2" borderId="5" xfId="0" applyFont="1" applyBorder="1"/>
    <xf numFmtId="0" fontId="1549" fillId="2" borderId="4" xfId="0" applyFont="1" applyBorder="1"/>
    <xf numFmtId="0" fontId="1549" fillId="2" borderId="0" xfId="0" applyFont="1" applyBorder="1"/>
    <xf numFmtId="0" fontId="1549" fillId="2" borderId="0" xfId="0" applyFont="1" applyBorder="1" applyAlignment="1">
      <alignment horizontal="center"/>
    </xf>
    <xf numFmtId="0" fontId="1549" fillId="2" borderId="5" xfId="0" applyFont="1" applyBorder="1"/>
    <xf numFmtId="0" fontId="2" fillId="2" borderId="4" xfId="0" applyFont="1" applyBorder="1"/>
    <xf numFmtId="0" fontId="1550" fillId="2" borderId="0" xfId="0" applyFont="1" applyBorder="1"/>
    <xf numFmtId="0" fontId="155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550" fillId="2" borderId="5" xfId="0" applyFont="1" applyBorder="1"/>
    <xf numFmtId="0" fontId="1552" fillId="2" borderId="4" xfId="0" applyFont="1" applyBorder="1"/>
    <xf numFmtId="0" fontId="1552" fillId="2" borderId="0" xfId="0" applyFont="1" applyBorder="1"/>
    <xf numFmtId="0" fontId="1552" fillId="2" borderId="0" xfId="0" applyFont="1" applyBorder="1" applyAlignment="1">
      <alignment horizontal="center"/>
    </xf>
    <xf numFmtId="0" fontId="1551" fillId="2" borderId="0" xfId="0" applyFont="1" applyBorder="1" applyAlignment="1">
      <alignment horizontal="center"/>
    </xf>
    <xf numFmtId="0" fontId="155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553" fillId="2" borderId="0" xfId="0" applyFont="1" applyBorder="1"/>
    <xf numFmtId="0" fontId="155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55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555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5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5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5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5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58" fillId="2" borderId="5" xfId="0" applyFont="1" applyBorder="1"/>
    <xf numFmtId="1" fontId="155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5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55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56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56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6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6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6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6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6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6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6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6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7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7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7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7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7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7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7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7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7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7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8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8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8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8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8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8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58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87" fillId="2" borderId="5" xfId="0" applyFont="1" applyBorder="1"/>
    <xf numFmtId="0" fontId="2" fillId="2" borderId="4" xfId="0" applyFont="1" applyBorder="1"/>
    <xf numFmtId="0" fontId="1588" fillId="2" borderId="0" xfId="0" applyFont="1" applyBorder="1"/>
    <xf numFmtId="0" fontId="1588" fillId="2" borderId="0" xfId="0" applyFont="1" applyBorder="1" applyAlignment="1">
      <alignment horizontal="center"/>
    </xf>
    <xf numFmtId="1" fontId="1588" fillId="2" borderId="0" xfId="0" applyNumberFormat="1" applyFont="1" applyBorder="1"/>
    <xf numFmtId="0" fontId="1588" fillId="2" borderId="5" xfId="0" applyFont="1" applyBorder="1"/>
    <xf numFmtId="0" fontId="1589" fillId="2" borderId="4" xfId="0" applyFont="1" applyBorder="1"/>
    <xf numFmtId="0" fontId="1589" fillId="2" borderId="0" xfId="0" applyFont="1" applyBorder="1"/>
    <xf numFmtId="0" fontId="158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589" fillId="2" borderId="5" xfId="0" applyFont="1" applyBorder="1"/>
    <xf numFmtId="0" fontId="6" fillId="2" borderId="4" xfId="0" applyFont="1" applyBorder="1"/>
    <xf numFmtId="0" fontId="1590" fillId="2" borderId="0" xfId="0" applyFont="1" applyBorder="1"/>
    <xf numFmtId="0" fontId="1590" fillId="2" borderId="0" xfId="0" applyFont="1" applyBorder="1" applyAlignment="1">
      <alignment horizontal="center"/>
    </xf>
    <xf numFmtId="1" fontId="159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590" fillId="2" borderId="5" xfId="0" applyFont="1" applyBorder="1"/>
    <xf numFmtId="0" fontId="1591" fillId="2" borderId="4" xfId="0" applyFont="1" applyBorder="1" applyAlignment="1">
      <alignment horizontal="center"/>
    </xf>
    <xf numFmtId="0" fontId="1591" fillId="2" borderId="0" xfId="0" applyFont="1" applyBorder="1" applyAlignment="1">
      <alignment horizontal="center"/>
    </xf>
    <xf numFmtId="0" fontId="1591" fillId="2" borderId="0" xfId="0" applyFont="1" applyBorder="1"/>
    <xf numFmtId="0" fontId="1591" fillId="2" borderId="5" xfId="0" applyFont="1" applyBorder="1"/>
    <xf numFmtId="0" fontId="6" fillId="2" borderId="4" xfId="0" applyFont="1" applyBorder="1"/>
    <xf numFmtId="0" fontId="1592" fillId="2" borderId="0" xfId="0" applyFont="1" applyBorder="1"/>
    <xf numFmtId="0" fontId="1592" fillId="2" borderId="0" xfId="0" applyFont="1" applyBorder="1" applyAlignment="1">
      <alignment horizontal="center"/>
    </xf>
    <xf numFmtId="1" fontId="159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592" fillId="2" borderId="5" xfId="0" applyFont="1" applyBorder="1"/>
    <xf numFmtId="0" fontId="1593" fillId="2" borderId="4" xfId="0" applyFont="1" applyBorder="1"/>
    <xf numFmtId="0" fontId="1593" fillId="2" borderId="0" xfId="0" applyFont="1" applyBorder="1"/>
    <xf numFmtId="0" fontId="1593" fillId="2" borderId="0" xfId="0" applyFont="1" applyBorder="1" applyAlignment="1">
      <alignment horizontal="center"/>
    </xf>
    <xf numFmtId="1" fontId="1593" fillId="2" borderId="0" xfId="0" applyNumberFormat="1" applyFont="1" applyBorder="1"/>
    <xf numFmtId="0" fontId="1593" fillId="2" borderId="5" xfId="0" applyFont="1" applyBorder="1"/>
    <xf numFmtId="0" fontId="1594" fillId="2" borderId="4" xfId="0" applyFont="1" applyBorder="1"/>
    <xf numFmtId="0" fontId="1594" fillId="2" borderId="0" xfId="0" applyFont="1" applyBorder="1"/>
    <xf numFmtId="0" fontId="1594" fillId="2" borderId="0" xfId="0" applyFont="1" applyBorder="1" applyAlignment="1">
      <alignment horizontal="center"/>
    </xf>
    <xf numFmtId="1" fontId="1594" fillId="2" borderId="0" xfId="0" applyNumberFormat="1" applyFont="1" applyBorder="1"/>
    <xf numFmtId="0" fontId="1594" fillId="2" borderId="5" xfId="0" applyFont="1" applyBorder="1"/>
    <xf numFmtId="0" fontId="1595" fillId="2" borderId="4" xfId="0" applyFont="1" applyBorder="1"/>
    <xf numFmtId="0" fontId="1595" fillId="2" borderId="0" xfId="0" applyFont="1" applyBorder="1"/>
    <xf numFmtId="0" fontId="1595" fillId="2" borderId="0" xfId="0" applyFont="1" applyBorder="1" applyAlignment="1">
      <alignment horizontal="center"/>
    </xf>
    <xf numFmtId="1" fontId="1595" fillId="2" borderId="0" xfId="0" applyNumberFormat="1" applyFont="1" applyBorder="1"/>
    <xf numFmtId="0" fontId="1595" fillId="2" borderId="5" xfId="0" applyFont="1" applyBorder="1"/>
    <xf numFmtId="0" fontId="1596" fillId="2" borderId="11" xfId="0" applyFont="1" applyBorder="1"/>
    <xf numFmtId="0" fontId="1596" fillId="2" borderId="12" xfId="0" applyFont="1" applyBorder="1"/>
    <xf numFmtId="0" fontId="1596" fillId="2" borderId="12" xfId="0" applyFont="1" applyBorder="1" applyAlignment="1">
      <alignment horizontal="center"/>
    </xf>
    <xf numFmtId="1" fontId="1596" fillId="2" borderId="12" xfId="0" applyNumberFormat="1" applyFont="1" applyBorder="1"/>
    <xf numFmtId="0" fontId="1596" fillId="2" borderId="10" xfId="0" applyFont="1" applyBorder="1"/>
    <xf numFmtId="1" fontId="159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598" fillId="2" borderId="0" xfId="0" applyNumberFormat="1" applyFont="1"/>
    <xf numFmtId="1" fontId="1599" fillId="2" borderId="0" xfId="0" applyNumberFormat="1" applyFont="1"/>
    <xf numFmtId="1" fontId="1600" fillId="2" borderId="0" xfId="0" applyNumberFormat="1" applyFont="1"/>
    <xf numFmtId="1" fontId="1601" fillId="2" borderId="0" xfId="0" applyNumberFormat="1" applyFont="1"/>
    <xf numFmtId="1" fontId="1602" fillId="2" borderId="0" xfId="0" applyNumberFormat="1" applyFont="1"/>
    <xf numFmtId="1" fontId="1603" fillId="2" borderId="0" xfId="0" applyNumberFormat="1" applyFont="1"/>
    <xf numFmtId="1" fontId="1604" fillId="2" borderId="0" xfId="0" applyNumberFormat="1" applyFont="1"/>
    <xf numFmtId="1" fontId="1605" fillId="2" borderId="0" xfId="0" applyNumberFormat="1" applyFont="1"/>
    <xf numFmtId="1" fontId="1606" fillId="2" borderId="0" xfId="0" applyNumberFormat="1" applyFont="1"/>
    <xf numFmtId="1" fontId="1607" fillId="2" borderId="0" xfId="0" applyNumberFormat="1" applyFont="1"/>
    <xf numFmtId="1" fontId="1608" fillId="2" borderId="0" xfId="0" applyNumberFormat="1" applyFont="1"/>
    <xf numFmtId="1" fontId="1609" fillId="2" borderId="0" xfId="0" applyNumberFormat="1" applyFont="1"/>
    <xf numFmtId="1" fontId="1610" fillId="2" borderId="0" xfId="0" applyNumberFormat="1" applyFont="1"/>
    <xf numFmtId="1" fontId="1611" fillId="2" borderId="0" xfId="0" applyNumberFormat="1" applyFont="1"/>
    <xf numFmtId="1" fontId="1612" fillId="2" borderId="0" xfId="0" applyNumberFormat="1" applyFont="1"/>
    <xf numFmtId="1" fontId="1613" fillId="2" borderId="0" xfId="0" applyNumberFormat="1" applyFont="1"/>
    <xf numFmtId="1" fontId="1614" fillId="2" borderId="0" xfId="0" applyNumberFormat="1" applyFont="1"/>
    <xf numFmtId="1" fontId="1615" fillId="2" borderId="0" xfId="0" applyNumberFormat="1" applyFont="1"/>
    <xf numFmtId="1" fontId="1616" fillId="2" borderId="0" xfId="0" applyNumberFormat="1" applyFont="1"/>
    <xf numFmtId="1" fontId="1617" fillId="2" borderId="0" xfId="0" applyNumberFormat="1" applyFont="1"/>
    <xf numFmtId="1" fontId="1618" fillId="2" borderId="0" xfId="0" applyNumberFormat="1" applyFont="1"/>
    <xf numFmtId="1" fontId="1619" fillId="2" borderId="0" xfId="0" applyNumberFormat="1" applyFont="1"/>
    <xf numFmtId="0" fontId="1619" fillId="2" borderId="0" xfId="0" applyFont="1"/>
    <xf numFmtId="1" fontId="1620" fillId="2" borderId="0" xfId="0" applyNumberFormat="1" applyFont="1"/>
    <xf numFmtId="1" fontId="1621" fillId="2" borderId="0" xfId="0" applyNumberFormat="1" applyFont="1"/>
    <xf numFmtId="1" fontId="162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623" fillId="2" borderId="1" xfId="0" applyFont="1" applyBorder="1"/>
    <xf numFmtId="0" fontId="1623" fillId="2" borderId="2" xfId="0" applyFont="1" applyBorder="1"/>
    <xf numFmtId="0" fontId="1623" fillId="2" borderId="2" xfId="0" applyFont="1" applyBorder="1" applyAlignment="1">
      <alignment horizontal="center"/>
    </xf>
    <xf numFmtId="0" fontId="162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62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62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626" fillId="2" borderId="0" xfId="0" applyFont="1" applyBorder="1" applyAlignment="1">
      <alignment horizontal="left"/>
    </xf>
    <xf numFmtId="0" fontId="1626" fillId="2" borderId="0" xfId="0" applyFont="1" applyBorder="1"/>
    <xf numFmtId="0" fontId="1626" fillId="2" borderId="5" xfId="0" applyFont="1" applyBorder="1"/>
    <xf numFmtId="0" fontId="2" fillId="2" borderId="4" xfId="0" applyFont="1" applyBorder="1"/>
    <xf numFmtId="0" fontId="1627" fillId="2" borderId="0" xfId="0" applyFont="1" applyBorder="1"/>
    <xf numFmtId="0" fontId="1627" fillId="2" borderId="0" xfId="0" applyFont="1" applyBorder="1" applyAlignment="1">
      <alignment horizontal="center"/>
    </xf>
    <xf numFmtId="0" fontId="1627" fillId="2" borderId="5" xfId="0" applyFont="1" applyBorder="1"/>
    <xf numFmtId="0" fontId="2" fillId="2" borderId="4" xfId="0" applyFont="1" applyBorder="1"/>
    <xf numFmtId="0" fontId="1628" fillId="2" borderId="0" xfId="0" applyFont="1" applyBorder="1"/>
    <xf numFmtId="0" fontId="1628" fillId="2" borderId="0" xfId="0" applyFont="1" applyBorder="1" applyAlignment="1">
      <alignment horizontal="center"/>
    </xf>
    <xf numFmtId="0" fontId="1628" fillId="2" borderId="5" xfId="0" applyFont="1" applyBorder="1"/>
    <xf numFmtId="0" fontId="2" fillId="2" borderId="4" xfId="0" applyFont="1" applyBorder="1"/>
    <xf numFmtId="0" fontId="1629" fillId="2" borderId="0" xfId="0" applyFont="1" applyBorder="1"/>
    <xf numFmtId="0" fontId="1629" fillId="2" borderId="0" xfId="0" applyFont="1" applyBorder="1" applyAlignment="1">
      <alignment horizontal="center"/>
    </xf>
    <xf numFmtId="0" fontId="1629" fillId="2" borderId="5" xfId="0" applyFont="1" applyBorder="1"/>
    <xf numFmtId="0" fontId="2" fillId="2" borderId="4" xfId="0" applyFont="1" applyBorder="1"/>
    <xf numFmtId="0" fontId="1630" fillId="2" borderId="0" xfId="0" applyFont="1" applyBorder="1"/>
    <xf numFmtId="0" fontId="1630" fillId="2" borderId="0" xfId="0" applyFont="1" applyBorder="1" applyAlignment="1">
      <alignment horizontal="center"/>
    </xf>
    <xf numFmtId="0" fontId="1630" fillId="2" borderId="5" xfId="0" applyFont="1" applyBorder="1"/>
    <xf numFmtId="0" fontId="2" fillId="2" borderId="4" xfId="0" applyFont="1" applyBorder="1"/>
    <xf numFmtId="0" fontId="1631" fillId="2" borderId="0" xfId="0" applyFont="1" applyBorder="1"/>
    <xf numFmtId="0" fontId="1631" fillId="2" borderId="0" xfId="0" applyFont="1" applyBorder="1" applyAlignment="1">
      <alignment horizontal="center"/>
    </xf>
    <xf numFmtId="0" fontId="1631" fillId="2" borderId="5" xfId="0" applyFont="1" applyBorder="1"/>
    <xf numFmtId="0" fontId="2" fillId="2" borderId="4" xfId="0" applyFont="1" applyBorder="1"/>
    <xf numFmtId="0" fontId="1632" fillId="2" borderId="0" xfId="0" applyFont="1" applyBorder="1"/>
    <xf numFmtId="0" fontId="1632" fillId="2" borderId="0" xfId="0" applyFont="1" applyBorder="1" applyAlignment="1">
      <alignment horizontal="center"/>
    </xf>
    <xf numFmtId="0" fontId="1632" fillId="2" borderId="5" xfId="0" applyFont="1" applyBorder="1"/>
    <xf numFmtId="0" fontId="2" fillId="2" borderId="4" xfId="0" applyFont="1" applyBorder="1"/>
    <xf numFmtId="0" fontId="1633" fillId="2" borderId="0" xfId="0" applyFont="1" applyBorder="1"/>
    <xf numFmtId="0" fontId="163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633" fillId="2" borderId="5" xfId="0" applyFont="1" applyBorder="1"/>
    <xf numFmtId="0" fontId="2" fillId="2" borderId="4" xfId="0" applyFont="1" applyBorder="1"/>
    <xf numFmtId="0" fontId="1634" fillId="2" borderId="0" xfId="0" applyFont="1" applyBorder="1"/>
    <xf numFmtId="0" fontId="1634" fillId="2" borderId="0" xfId="0" applyFont="1" applyBorder="1" applyAlignment="1">
      <alignment horizontal="center"/>
    </xf>
    <xf numFmtId="0" fontId="2" fillId="2" borderId="0" xfId="0" applyFont="1" applyBorder="1"/>
    <xf numFmtId="0" fontId="1634" fillId="2" borderId="5" xfId="0" applyFont="1" applyBorder="1"/>
    <xf numFmtId="0" fontId="2" fillId="2" borderId="4" xfId="0" applyFont="1" applyBorder="1"/>
    <xf numFmtId="0" fontId="1635" fillId="2" borderId="0" xfId="0" applyFont="1" applyBorder="1"/>
    <xf numFmtId="0" fontId="1635" fillId="2" borderId="0" xfId="0" applyFont="1" applyBorder="1" applyAlignment="1">
      <alignment horizontal="center"/>
    </xf>
    <xf numFmtId="0" fontId="1635" fillId="2" borderId="5" xfId="0" applyFont="1" applyBorder="1"/>
    <xf numFmtId="0" fontId="2" fillId="2" borderId="4" xfId="0" applyFont="1" applyBorder="1"/>
    <xf numFmtId="0" fontId="1636" fillId="2" borderId="0" xfId="0" applyFont="1" applyBorder="1"/>
    <xf numFmtId="0" fontId="1636" fillId="2" borderId="0" xfId="0" applyFont="1" applyBorder="1" applyAlignment="1">
      <alignment horizontal="center"/>
    </xf>
    <xf numFmtId="0" fontId="1636" fillId="2" borderId="6" xfId="0" applyFont="1" applyBorder="1" applyAlignment="1">
      <alignment horizontal="center"/>
    </xf>
    <xf numFmtId="0" fontId="1636" fillId="2" borderId="3" xfId="0" applyFont="1" applyBorder="1" applyAlignment="1">
      <alignment horizontal="center" wrapText="1"/>
    </xf>
    <xf numFmtId="0" fontId="1636" fillId="2" borderId="5" xfId="0" applyFont="1" applyBorder="1"/>
    <xf numFmtId="0" fontId="1637" fillId="2" borderId="4" xfId="0" applyFont="1" applyBorder="1"/>
    <xf numFmtId="0" fontId="1637" fillId="2" borderId="0" xfId="0" applyFont="1" applyBorder="1"/>
    <xf numFmtId="0" fontId="163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637" fillId="2" borderId="5" xfId="0" applyFont="1" applyBorder="1"/>
    <xf numFmtId="0" fontId="1638" fillId="2" borderId="4" xfId="0" applyFont="1" applyBorder="1"/>
    <xf numFmtId="0" fontId="1638" fillId="2" borderId="0" xfId="0" applyFont="1" applyBorder="1"/>
    <xf numFmtId="0" fontId="1638" fillId="2" borderId="0" xfId="0" applyFont="1" applyBorder="1" applyAlignment="1">
      <alignment horizontal="center"/>
    </xf>
    <xf numFmtId="0" fontId="1638" fillId="2" borderId="7" xfId="0" applyFont="1" applyBorder="1"/>
    <xf numFmtId="0" fontId="1638" fillId="2" borderId="5" xfId="0" applyFont="1" applyBorder="1"/>
    <xf numFmtId="0" fontId="1639" fillId="2" borderId="4" xfId="0" applyFont="1" applyBorder="1"/>
    <xf numFmtId="0" fontId="1639" fillId="2" borderId="0" xfId="0" applyFont="1" applyBorder="1"/>
    <xf numFmtId="0" fontId="163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639" fillId="2" borderId="5" xfId="0" applyFont="1" applyBorder="1"/>
    <xf numFmtId="0" fontId="1640" fillId="2" borderId="4" xfId="0" applyFont="1" applyBorder="1"/>
    <xf numFmtId="0" fontId="1640" fillId="2" borderId="0" xfId="0" applyFont="1" applyBorder="1"/>
    <xf numFmtId="0" fontId="164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640" fillId="2" borderId="5" xfId="0" applyFont="1" applyBorder="1"/>
    <xf numFmtId="0" fontId="1641" fillId="2" borderId="4" xfId="0" applyFont="1" applyBorder="1"/>
    <xf numFmtId="0" fontId="1641" fillId="2" borderId="0" xfId="0" applyFont="1" applyBorder="1"/>
    <xf numFmtId="0" fontId="164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641" fillId="2" borderId="7" xfId="0" applyFont="1" applyBorder="1" applyAlignment="1">
      <alignment horizontal="center" vertical="center"/>
    </xf>
    <xf numFmtId="2" fontId="1641" fillId="2" borderId="5" xfId="0" applyNumberFormat="1" applyFont="1" applyBorder="1" applyAlignment="1">
      <alignment horizontal="center"/>
    </xf>
    <xf numFmtId="0" fontId="164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642" fillId="2" borderId="4" xfId="0" applyFont="1" applyBorder="1"/>
    <xf numFmtId="0" fontId="1642" fillId="2" borderId="0" xfId="0" applyFont="1" applyBorder="1"/>
    <xf numFmtId="0" fontId="1642" fillId="2" borderId="0" xfId="0" applyFont="1" applyBorder="1" applyAlignment="1">
      <alignment horizontal="center"/>
    </xf>
    <xf numFmtId="0" fontId="1642" fillId="2" borderId="9" xfId="0" applyFont="1" applyBorder="1" applyAlignment="1">
      <alignment horizontal="center"/>
    </xf>
    <xf numFmtId="0" fontId="1642" fillId="2" borderId="10" xfId="0" applyFont="1" applyBorder="1" applyAlignment="1">
      <alignment horizontal="center"/>
    </xf>
    <xf numFmtId="0" fontId="1642" fillId="2" borderId="5" xfId="0" applyFont="1" applyBorder="1"/>
    <xf numFmtId="0" fontId="2" fillId="2" borderId="4" xfId="0" applyFont="1" applyBorder="1"/>
    <xf numFmtId="0" fontId="1643" fillId="2" borderId="0" xfId="0" applyFont="1" applyBorder="1"/>
    <xf numFmtId="0" fontId="2" fillId="2" borderId="0" xfId="0" applyFont="1" applyBorder="1" applyAlignment="1">
      <alignment horizontal="center"/>
    </xf>
    <xf numFmtId="0" fontId="1643" fillId="2" borderId="0" xfId="0" applyFont="1" applyBorder="1" applyAlignment="1">
      <alignment horizontal="center"/>
    </xf>
    <xf numFmtId="0" fontId="1643" fillId="2" borderId="9" xfId="0" applyFont="1" applyBorder="1"/>
    <xf numFmtId="0" fontId="1643" fillId="2" borderId="10" xfId="0" applyFont="1" applyBorder="1"/>
    <xf numFmtId="0" fontId="1643" fillId="2" borderId="5" xfId="0" applyFont="1" applyBorder="1"/>
    <xf numFmtId="0" fontId="1644" fillId="2" borderId="4" xfId="0" applyFont="1" applyBorder="1"/>
    <xf numFmtId="0" fontId="1644" fillId="2" borderId="0" xfId="0" applyFont="1" applyBorder="1"/>
    <xf numFmtId="0" fontId="1644" fillId="2" borderId="0" xfId="0" applyFont="1" applyBorder="1" applyAlignment="1">
      <alignment horizontal="center"/>
    </xf>
    <xf numFmtId="0" fontId="1644" fillId="2" borderId="5" xfId="0" applyFont="1" applyBorder="1"/>
    <xf numFmtId="0" fontId="2" fillId="2" borderId="4" xfId="0" applyFont="1" applyBorder="1"/>
    <xf numFmtId="0" fontId="1645" fillId="2" borderId="0" xfId="0" applyFont="1" applyBorder="1"/>
    <xf numFmtId="0" fontId="164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645" fillId="2" borderId="5" xfId="0" applyFont="1" applyBorder="1"/>
    <xf numFmtId="0" fontId="1647" fillId="2" borderId="4" xfId="0" applyFont="1" applyBorder="1"/>
    <xf numFmtId="0" fontId="1647" fillId="2" borderId="0" xfId="0" applyFont="1" applyBorder="1"/>
    <xf numFmtId="0" fontId="1647" fillId="2" borderId="0" xfId="0" applyFont="1" applyBorder="1" applyAlignment="1">
      <alignment horizontal="center"/>
    </xf>
    <xf numFmtId="0" fontId="1646" fillId="2" borderId="0" xfId="0" applyFont="1" applyBorder="1" applyAlignment="1">
      <alignment horizontal="center"/>
    </xf>
    <xf numFmtId="0" fontId="164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648" fillId="2" borderId="0" xfId="0" applyFont="1" applyBorder="1"/>
    <xf numFmtId="0" fontId="164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64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650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5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5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53" fillId="2" borderId="5" xfId="0" applyFont="1" applyBorder="1"/>
    <xf numFmtId="1" fontId="165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65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65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65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5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5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5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6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6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6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6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6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6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6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6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6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6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7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7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7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7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7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7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7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7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7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7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8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8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8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68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8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82" fillId="2" borderId="5" xfId="0" applyFont="1" applyBorder="1"/>
    <xf numFmtId="0" fontId="2" fillId="2" borderId="4" xfId="0" applyFont="1" applyBorder="1"/>
    <xf numFmtId="0" fontId="1683" fillId="2" borderId="0" xfId="0" applyFont="1" applyBorder="1"/>
    <xf numFmtId="0" fontId="1683" fillId="2" borderId="0" xfId="0" applyFont="1" applyBorder="1" applyAlignment="1">
      <alignment horizontal="center"/>
    </xf>
    <xf numFmtId="1" fontId="1683" fillId="2" borderId="0" xfId="0" applyNumberFormat="1" applyFont="1" applyBorder="1"/>
    <xf numFmtId="0" fontId="1683" fillId="2" borderId="5" xfId="0" applyFont="1" applyBorder="1"/>
    <xf numFmtId="0" fontId="1684" fillId="2" borderId="4" xfId="0" applyFont="1" applyBorder="1"/>
    <xf numFmtId="0" fontId="1684" fillId="2" borderId="0" xfId="0" applyFont="1" applyBorder="1"/>
    <xf numFmtId="0" fontId="168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684" fillId="2" borderId="5" xfId="0" applyFont="1" applyBorder="1"/>
    <xf numFmtId="0" fontId="6" fillId="2" borderId="4" xfId="0" applyFont="1" applyBorder="1"/>
    <xf numFmtId="0" fontId="1685" fillId="2" borderId="0" xfId="0" applyFont="1" applyBorder="1"/>
    <xf numFmtId="0" fontId="1685" fillId="2" borderId="0" xfId="0" applyFont="1" applyBorder="1" applyAlignment="1">
      <alignment horizontal="center"/>
    </xf>
    <xf numFmtId="1" fontId="168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685" fillId="2" borderId="5" xfId="0" applyFont="1" applyBorder="1"/>
    <xf numFmtId="0" fontId="1686" fillId="2" borderId="4" xfId="0" applyFont="1" applyBorder="1" applyAlignment="1">
      <alignment horizontal="center"/>
    </xf>
    <xf numFmtId="0" fontId="1686" fillId="2" borderId="0" xfId="0" applyFont="1" applyBorder="1" applyAlignment="1">
      <alignment horizontal="center"/>
    </xf>
    <xf numFmtId="0" fontId="1686" fillId="2" borderId="0" xfId="0" applyFont="1" applyBorder="1"/>
    <xf numFmtId="0" fontId="1686" fillId="2" borderId="5" xfId="0" applyFont="1" applyBorder="1"/>
    <xf numFmtId="0" fontId="6" fillId="2" borderId="4" xfId="0" applyFont="1" applyBorder="1"/>
    <xf numFmtId="0" fontId="1687" fillId="2" borderId="0" xfId="0" applyFont="1" applyBorder="1"/>
    <xf numFmtId="0" fontId="1687" fillId="2" borderId="0" xfId="0" applyFont="1" applyBorder="1" applyAlignment="1">
      <alignment horizontal="center"/>
    </xf>
    <xf numFmtId="1" fontId="168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687" fillId="2" borderId="5" xfId="0" applyFont="1" applyBorder="1"/>
    <xf numFmtId="0" fontId="1688" fillId="2" borderId="4" xfId="0" applyFont="1" applyBorder="1"/>
    <xf numFmtId="0" fontId="1688" fillId="2" borderId="0" xfId="0" applyFont="1" applyBorder="1"/>
    <xf numFmtId="0" fontId="1688" fillId="2" borderId="0" xfId="0" applyFont="1" applyBorder="1" applyAlignment="1">
      <alignment horizontal="center"/>
    </xf>
    <xf numFmtId="1" fontId="1688" fillId="2" borderId="0" xfId="0" applyNumberFormat="1" applyFont="1" applyBorder="1"/>
    <xf numFmtId="0" fontId="1688" fillId="2" borderId="5" xfId="0" applyFont="1" applyBorder="1"/>
    <xf numFmtId="0" fontId="1689" fillId="2" borderId="4" xfId="0" applyFont="1" applyBorder="1"/>
    <xf numFmtId="0" fontId="1689" fillId="2" borderId="0" xfId="0" applyFont="1" applyBorder="1"/>
    <xf numFmtId="0" fontId="1689" fillId="2" borderId="0" xfId="0" applyFont="1" applyBorder="1" applyAlignment="1">
      <alignment horizontal="center"/>
    </xf>
    <xf numFmtId="1" fontId="1689" fillId="2" borderId="0" xfId="0" applyNumberFormat="1" applyFont="1" applyBorder="1"/>
    <xf numFmtId="0" fontId="1689" fillId="2" borderId="5" xfId="0" applyFont="1" applyBorder="1"/>
    <xf numFmtId="0" fontId="1690" fillId="2" borderId="4" xfId="0" applyFont="1" applyBorder="1"/>
    <xf numFmtId="0" fontId="1690" fillId="2" borderId="0" xfId="0" applyFont="1" applyBorder="1"/>
    <xf numFmtId="0" fontId="1690" fillId="2" borderId="0" xfId="0" applyFont="1" applyBorder="1" applyAlignment="1">
      <alignment horizontal="center"/>
    </xf>
    <xf numFmtId="1" fontId="1690" fillId="2" borderId="0" xfId="0" applyNumberFormat="1" applyFont="1" applyBorder="1"/>
    <xf numFmtId="0" fontId="1690" fillId="2" borderId="5" xfId="0" applyFont="1" applyBorder="1"/>
    <xf numFmtId="0" fontId="1691" fillId="2" borderId="11" xfId="0" applyFont="1" applyBorder="1"/>
    <xf numFmtId="0" fontId="1691" fillId="2" borderId="12" xfId="0" applyFont="1" applyBorder="1"/>
    <xf numFmtId="0" fontId="1691" fillId="2" borderId="12" xfId="0" applyFont="1" applyBorder="1" applyAlignment="1">
      <alignment horizontal="center"/>
    </xf>
    <xf numFmtId="1" fontId="1691" fillId="2" borderId="12" xfId="0" applyNumberFormat="1" applyFont="1" applyBorder="1"/>
    <xf numFmtId="0" fontId="1691" fillId="2" borderId="10" xfId="0" applyFont="1" applyBorder="1"/>
    <xf numFmtId="1" fontId="169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693" fillId="2" borderId="0" xfId="0" applyNumberFormat="1" applyFont="1"/>
    <xf numFmtId="1" fontId="1694" fillId="2" borderId="0" xfId="0" applyNumberFormat="1" applyFont="1"/>
    <xf numFmtId="1" fontId="1695" fillId="2" borderId="0" xfId="0" applyNumberFormat="1" applyFont="1"/>
    <xf numFmtId="1" fontId="1696" fillId="2" borderId="0" xfId="0" applyNumberFormat="1" applyFont="1"/>
    <xf numFmtId="1" fontId="1697" fillId="2" borderId="0" xfId="0" applyNumberFormat="1" applyFont="1"/>
    <xf numFmtId="1" fontId="1698" fillId="2" borderId="0" xfId="0" applyNumberFormat="1" applyFont="1"/>
    <xf numFmtId="1" fontId="1699" fillId="2" borderId="0" xfId="0" applyNumberFormat="1" applyFont="1"/>
    <xf numFmtId="1" fontId="1700" fillId="2" borderId="0" xfId="0" applyNumberFormat="1" applyFont="1"/>
    <xf numFmtId="1" fontId="1701" fillId="2" borderId="0" xfId="0" applyNumberFormat="1" applyFont="1"/>
    <xf numFmtId="1" fontId="1702" fillId="2" borderId="0" xfId="0" applyNumberFormat="1" applyFont="1"/>
    <xf numFmtId="1" fontId="1703" fillId="2" borderId="0" xfId="0" applyNumberFormat="1" applyFont="1"/>
    <xf numFmtId="1" fontId="1704" fillId="2" borderId="0" xfId="0" applyNumberFormat="1" applyFont="1"/>
    <xf numFmtId="1" fontId="1705" fillId="2" borderId="0" xfId="0" applyNumberFormat="1" applyFont="1"/>
    <xf numFmtId="1" fontId="1706" fillId="2" borderId="0" xfId="0" applyNumberFormat="1" applyFont="1"/>
    <xf numFmtId="1" fontId="1707" fillId="2" borderId="0" xfId="0" applyNumberFormat="1" applyFont="1"/>
    <xf numFmtId="1" fontId="1708" fillId="2" borderId="0" xfId="0" applyNumberFormat="1" applyFont="1"/>
    <xf numFmtId="1" fontId="1709" fillId="2" borderId="0" xfId="0" applyNumberFormat="1" applyFont="1"/>
    <xf numFmtId="1" fontId="1710" fillId="2" borderId="0" xfId="0" applyNumberFormat="1" applyFont="1"/>
    <xf numFmtId="1" fontId="1711" fillId="2" borderId="0" xfId="0" applyNumberFormat="1" applyFont="1"/>
    <xf numFmtId="1" fontId="1712" fillId="2" borderId="0" xfId="0" applyNumberFormat="1" applyFont="1"/>
    <xf numFmtId="1" fontId="1713" fillId="2" borderId="0" xfId="0" applyNumberFormat="1" applyFont="1"/>
    <xf numFmtId="1" fontId="1714" fillId="2" borderId="0" xfId="0" applyNumberFormat="1" applyFont="1"/>
    <xf numFmtId="0" fontId="1714" fillId="2" borderId="0" xfId="0" applyFont="1"/>
    <xf numFmtId="1" fontId="1715" fillId="2" borderId="0" xfId="0" applyNumberFormat="1" applyFont="1"/>
    <xf numFmtId="1" fontId="1716" fillId="2" borderId="0" xfId="0" applyNumberFormat="1" applyFont="1"/>
    <xf numFmtId="1" fontId="171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718" fillId="2" borderId="1" xfId="0" applyFont="1" applyBorder="1"/>
    <xf numFmtId="0" fontId="1718" fillId="2" borderId="2" xfId="0" applyFont="1" applyBorder="1"/>
    <xf numFmtId="0" fontId="1718" fillId="2" borderId="2" xfId="0" applyFont="1" applyBorder="1" applyAlignment="1">
      <alignment horizontal="center"/>
    </xf>
    <xf numFmtId="0" fontId="171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71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72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721" fillId="2" borderId="0" xfId="0" applyFont="1" applyBorder="1" applyAlignment="1">
      <alignment horizontal="left"/>
    </xf>
    <xf numFmtId="0" fontId="1721" fillId="2" borderId="0" xfId="0" applyFont="1" applyBorder="1"/>
    <xf numFmtId="0" fontId="1721" fillId="2" borderId="5" xfId="0" applyFont="1" applyBorder="1"/>
    <xf numFmtId="0" fontId="2" fillId="2" borderId="4" xfId="0" applyFont="1" applyBorder="1"/>
    <xf numFmtId="0" fontId="1722" fillId="2" borderId="0" xfId="0" applyFont="1" applyBorder="1"/>
    <xf numFmtId="0" fontId="1722" fillId="2" borderId="0" xfId="0" applyFont="1" applyBorder="1" applyAlignment="1">
      <alignment horizontal="center"/>
    </xf>
    <xf numFmtId="0" fontId="1722" fillId="2" borderId="5" xfId="0" applyFont="1" applyBorder="1"/>
    <xf numFmtId="0" fontId="2" fillId="2" borderId="4" xfId="0" applyFont="1" applyBorder="1"/>
    <xf numFmtId="0" fontId="1723" fillId="2" borderId="0" xfId="0" applyFont="1" applyBorder="1"/>
    <xf numFmtId="0" fontId="1723" fillId="2" borderId="0" xfId="0" applyFont="1" applyBorder="1" applyAlignment="1">
      <alignment horizontal="center"/>
    </xf>
    <xf numFmtId="0" fontId="1723" fillId="2" borderId="5" xfId="0" applyFont="1" applyBorder="1"/>
    <xf numFmtId="0" fontId="2" fillId="2" borderId="4" xfId="0" applyFont="1" applyBorder="1"/>
    <xf numFmtId="0" fontId="1724" fillId="2" borderId="0" xfId="0" applyFont="1" applyBorder="1"/>
    <xf numFmtId="0" fontId="1724" fillId="2" borderId="0" xfId="0" applyFont="1" applyBorder="1" applyAlignment="1">
      <alignment horizontal="center"/>
    </xf>
    <xf numFmtId="0" fontId="1724" fillId="2" borderId="5" xfId="0" applyFont="1" applyBorder="1"/>
    <xf numFmtId="0" fontId="2" fillId="2" borderId="4" xfId="0" applyFont="1" applyBorder="1"/>
    <xf numFmtId="0" fontId="1725" fillId="2" borderId="0" xfId="0" applyFont="1" applyBorder="1"/>
    <xf numFmtId="0" fontId="1725" fillId="2" borderId="0" xfId="0" applyFont="1" applyBorder="1" applyAlignment="1">
      <alignment horizontal="center"/>
    </xf>
    <xf numFmtId="0" fontId="1725" fillId="2" borderId="5" xfId="0" applyFont="1" applyBorder="1"/>
    <xf numFmtId="0" fontId="2" fillId="2" borderId="4" xfId="0" applyFont="1" applyBorder="1"/>
    <xf numFmtId="0" fontId="1726" fillId="2" borderId="0" xfId="0" applyFont="1" applyBorder="1"/>
    <xf numFmtId="0" fontId="1726" fillId="2" borderId="0" xfId="0" applyFont="1" applyBorder="1" applyAlignment="1">
      <alignment horizontal="center"/>
    </xf>
    <xf numFmtId="0" fontId="1726" fillId="2" borderId="5" xfId="0" applyFont="1" applyBorder="1"/>
    <xf numFmtId="0" fontId="2" fillId="2" borderId="4" xfId="0" applyFont="1" applyBorder="1"/>
    <xf numFmtId="0" fontId="1727" fillId="2" borderId="0" xfId="0" applyFont="1" applyBorder="1"/>
    <xf numFmtId="0" fontId="1727" fillId="2" borderId="0" xfId="0" applyFont="1" applyBorder="1" applyAlignment="1">
      <alignment horizontal="center"/>
    </xf>
    <xf numFmtId="0" fontId="1727" fillId="2" borderId="5" xfId="0" applyFont="1" applyBorder="1"/>
    <xf numFmtId="0" fontId="2" fillId="2" borderId="4" xfId="0" applyFont="1" applyBorder="1"/>
    <xf numFmtId="0" fontId="1728" fillId="2" borderId="0" xfId="0" applyFont="1" applyBorder="1"/>
    <xf numFmtId="0" fontId="172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728" fillId="2" borderId="5" xfId="0" applyFont="1" applyBorder="1"/>
    <xf numFmtId="0" fontId="2" fillId="2" borderId="4" xfId="0" applyFont="1" applyBorder="1"/>
    <xf numFmtId="0" fontId="1729" fillId="2" borderId="0" xfId="0" applyFont="1" applyBorder="1"/>
    <xf numFmtId="0" fontId="1729" fillId="2" borderId="0" xfId="0" applyFont="1" applyBorder="1" applyAlignment="1">
      <alignment horizontal="center"/>
    </xf>
    <xf numFmtId="0" fontId="2" fillId="2" borderId="0" xfId="0" applyFont="1" applyBorder="1"/>
    <xf numFmtId="0" fontId="1729" fillId="2" borderId="5" xfId="0" applyFont="1" applyBorder="1"/>
    <xf numFmtId="0" fontId="2" fillId="2" borderId="4" xfId="0" applyFont="1" applyBorder="1"/>
    <xf numFmtId="0" fontId="1730" fillId="2" borderId="0" xfId="0" applyFont="1" applyBorder="1"/>
    <xf numFmtId="0" fontId="1730" fillId="2" borderId="0" xfId="0" applyFont="1" applyBorder="1" applyAlignment="1">
      <alignment horizontal="center"/>
    </xf>
    <xf numFmtId="0" fontId="1730" fillId="2" borderId="5" xfId="0" applyFont="1" applyBorder="1"/>
    <xf numFmtId="0" fontId="2" fillId="2" borderId="4" xfId="0" applyFont="1" applyBorder="1"/>
    <xf numFmtId="0" fontId="1731" fillId="2" borderId="0" xfId="0" applyFont="1" applyBorder="1"/>
    <xf numFmtId="0" fontId="1731" fillId="2" borderId="0" xfId="0" applyFont="1" applyBorder="1" applyAlignment="1">
      <alignment horizontal="center"/>
    </xf>
    <xf numFmtId="0" fontId="1731" fillId="2" borderId="6" xfId="0" applyFont="1" applyBorder="1" applyAlignment="1">
      <alignment horizontal="center"/>
    </xf>
    <xf numFmtId="0" fontId="1731" fillId="2" borderId="3" xfId="0" applyFont="1" applyBorder="1" applyAlignment="1">
      <alignment horizontal="center" wrapText="1"/>
    </xf>
    <xf numFmtId="0" fontId="1731" fillId="2" borderId="5" xfId="0" applyFont="1" applyBorder="1"/>
    <xf numFmtId="0" fontId="1732" fillId="2" borderId="4" xfId="0" applyFont="1" applyBorder="1"/>
    <xf numFmtId="0" fontId="1732" fillId="2" borderId="0" xfId="0" applyFont="1" applyBorder="1"/>
    <xf numFmtId="0" fontId="173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732" fillId="2" borderId="5" xfId="0" applyFont="1" applyBorder="1"/>
    <xf numFmtId="0" fontId="1733" fillId="2" borderId="4" xfId="0" applyFont="1" applyBorder="1"/>
    <xf numFmtId="0" fontId="1733" fillId="2" borderId="0" xfId="0" applyFont="1" applyBorder="1"/>
    <xf numFmtId="0" fontId="1733" fillId="2" borderId="0" xfId="0" applyFont="1" applyBorder="1" applyAlignment="1">
      <alignment horizontal="center"/>
    </xf>
    <xf numFmtId="0" fontId="1733" fillId="2" borderId="7" xfId="0" applyFont="1" applyBorder="1"/>
    <xf numFmtId="0" fontId="1733" fillId="2" borderId="5" xfId="0" applyFont="1" applyBorder="1"/>
    <xf numFmtId="0" fontId="1734" fillId="2" borderId="4" xfId="0" applyFont="1" applyBorder="1"/>
    <xf numFmtId="0" fontId="1734" fillId="2" borderId="0" xfId="0" applyFont="1" applyBorder="1"/>
    <xf numFmtId="0" fontId="173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734" fillId="2" borderId="5" xfId="0" applyFont="1" applyBorder="1"/>
    <xf numFmtId="0" fontId="1735" fillId="2" borderId="4" xfId="0" applyFont="1" applyBorder="1"/>
    <xf numFmtId="0" fontId="1735" fillId="2" borderId="0" xfId="0" applyFont="1" applyBorder="1"/>
    <xf numFmtId="0" fontId="173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735" fillId="2" borderId="5" xfId="0" applyFont="1" applyBorder="1"/>
    <xf numFmtId="0" fontId="1736" fillId="2" borderId="4" xfId="0" applyFont="1" applyBorder="1"/>
    <xf numFmtId="0" fontId="1736" fillId="2" borderId="0" xfId="0" applyFont="1" applyBorder="1"/>
    <xf numFmtId="0" fontId="173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736" fillId="2" borderId="7" xfId="0" applyFont="1" applyBorder="1" applyAlignment="1">
      <alignment horizontal="center" vertical="center"/>
    </xf>
    <xf numFmtId="2" fontId="1736" fillId="2" borderId="5" xfId="0" applyNumberFormat="1" applyFont="1" applyBorder="1" applyAlignment="1">
      <alignment horizontal="center"/>
    </xf>
    <xf numFmtId="0" fontId="173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737" fillId="2" borderId="4" xfId="0" applyFont="1" applyBorder="1"/>
    <xf numFmtId="0" fontId="1737" fillId="2" borderId="0" xfId="0" applyFont="1" applyBorder="1"/>
    <xf numFmtId="0" fontId="1737" fillId="2" borderId="0" xfId="0" applyFont="1" applyBorder="1" applyAlignment="1">
      <alignment horizontal="center"/>
    </xf>
    <xf numFmtId="0" fontId="1737" fillId="2" borderId="9" xfId="0" applyFont="1" applyBorder="1" applyAlignment="1">
      <alignment horizontal="center"/>
    </xf>
    <xf numFmtId="0" fontId="1737" fillId="2" borderId="10" xfId="0" applyFont="1" applyBorder="1" applyAlignment="1">
      <alignment horizontal="center"/>
    </xf>
    <xf numFmtId="0" fontId="1737" fillId="2" borderId="5" xfId="0" applyFont="1" applyBorder="1"/>
    <xf numFmtId="0" fontId="2" fillId="2" borderId="4" xfId="0" applyFont="1" applyBorder="1"/>
    <xf numFmtId="0" fontId="1738" fillId="2" borderId="0" xfId="0" applyFont="1" applyBorder="1"/>
    <xf numFmtId="0" fontId="2" fillId="2" borderId="0" xfId="0" applyFont="1" applyBorder="1" applyAlignment="1">
      <alignment horizontal="center"/>
    </xf>
    <xf numFmtId="0" fontId="1738" fillId="2" borderId="0" xfId="0" applyFont="1" applyBorder="1" applyAlignment="1">
      <alignment horizontal="center"/>
    </xf>
    <xf numFmtId="0" fontId="1738" fillId="2" borderId="9" xfId="0" applyFont="1" applyBorder="1"/>
    <xf numFmtId="0" fontId="1738" fillId="2" borderId="10" xfId="0" applyFont="1" applyBorder="1"/>
    <xf numFmtId="0" fontId="1738" fillId="2" borderId="5" xfId="0" applyFont="1" applyBorder="1"/>
    <xf numFmtId="0" fontId="1739" fillId="2" borderId="4" xfId="0" applyFont="1" applyBorder="1"/>
    <xf numFmtId="0" fontId="1739" fillId="2" borderId="0" xfId="0" applyFont="1" applyBorder="1"/>
    <xf numFmtId="0" fontId="1739" fillId="2" borderId="0" xfId="0" applyFont="1" applyBorder="1" applyAlignment="1">
      <alignment horizontal="center"/>
    </xf>
    <xf numFmtId="0" fontId="1739" fillId="2" borderId="5" xfId="0" applyFont="1" applyBorder="1"/>
    <xf numFmtId="0" fontId="2" fillId="2" borderId="4" xfId="0" applyFont="1" applyBorder="1"/>
    <xf numFmtId="0" fontId="1740" fillId="2" borderId="0" xfId="0" applyFont="1" applyBorder="1"/>
    <xf numFmtId="0" fontId="174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740" fillId="2" borderId="5" xfId="0" applyFont="1" applyBorder="1"/>
    <xf numFmtId="0" fontId="1742" fillId="2" borderId="4" xfId="0" applyFont="1" applyBorder="1"/>
    <xf numFmtId="0" fontId="1742" fillId="2" borderId="0" xfId="0" applyFont="1" applyBorder="1"/>
    <xf numFmtId="0" fontId="1742" fillId="2" borderId="0" xfId="0" applyFont="1" applyBorder="1" applyAlignment="1">
      <alignment horizontal="center"/>
    </xf>
    <xf numFmtId="0" fontId="1741" fillId="2" borderId="0" xfId="0" applyFont="1" applyBorder="1" applyAlignment="1">
      <alignment horizontal="center"/>
    </xf>
    <xf numFmtId="0" fontId="174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743" fillId="2" borderId="0" xfId="0" applyFont="1" applyBorder="1"/>
    <xf numFmtId="0" fontId="174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74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745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4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4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4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48" fillId="2" borderId="5" xfId="0" applyFont="1" applyBorder="1"/>
    <xf numFmtId="1" fontId="174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4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74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75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75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5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5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5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5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5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5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5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5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6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6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6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6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6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6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6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6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6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6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7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7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7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7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7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7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7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7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7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7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7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7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7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77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7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77" fillId="2" borderId="5" xfId="0" applyFont="1" applyBorder="1"/>
    <xf numFmtId="0" fontId="2" fillId="2" borderId="4" xfId="0" applyFont="1" applyBorder="1"/>
    <xf numFmtId="0" fontId="1778" fillId="2" borderId="0" xfId="0" applyFont="1" applyBorder="1"/>
    <xf numFmtId="0" fontId="1778" fillId="2" borderId="0" xfId="0" applyFont="1" applyBorder="1" applyAlignment="1">
      <alignment horizontal="center"/>
    </xf>
    <xf numFmtId="1" fontId="1778" fillId="2" borderId="0" xfId="0" applyNumberFormat="1" applyFont="1" applyBorder="1"/>
    <xf numFmtId="0" fontId="1778" fillId="2" borderId="5" xfId="0" applyFont="1" applyBorder="1"/>
    <xf numFmtId="0" fontId="1779" fillId="2" borderId="4" xfId="0" applyFont="1" applyBorder="1"/>
    <xf numFmtId="0" fontId="1779" fillId="2" borderId="0" xfId="0" applyFont="1" applyBorder="1"/>
    <xf numFmtId="0" fontId="177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779" fillId="2" borderId="5" xfId="0" applyFont="1" applyBorder="1"/>
    <xf numFmtId="0" fontId="6" fillId="2" borderId="4" xfId="0" applyFont="1" applyBorder="1"/>
    <xf numFmtId="0" fontId="1780" fillId="2" borderId="0" xfId="0" applyFont="1" applyBorder="1"/>
    <xf numFmtId="0" fontId="1780" fillId="2" borderId="0" xfId="0" applyFont="1" applyBorder="1" applyAlignment="1">
      <alignment horizontal="center"/>
    </xf>
    <xf numFmtId="1" fontId="178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780" fillId="2" borderId="5" xfId="0" applyFont="1" applyBorder="1"/>
    <xf numFmtId="0" fontId="1781" fillId="2" borderId="4" xfId="0" applyFont="1" applyBorder="1" applyAlignment="1">
      <alignment horizontal="center"/>
    </xf>
    <xf numFmtId="0" fontId="1781" fillId="2" borderId="0" xfId="0" applyFont="1" applyBorder="1" applyAlignment="1">
      <alignment horizontal="center"/>
    </xf>
    <xf numFmtId="0" fontId="1781" fillId="2" borderId="0" xfId="0" applyFont="1" applyBorder="1"/>
    <xf numFmtId="0" fontId="1781" fillId="2" borderId="5" xfId="0" applyFont="1" applyBorder="1"/>
    <xf numFmtId="0" fontId="6" fillId="2" borderId="4" xfId="0" applyFont="1" applyBorder="1"/>
    <xf numFmtId="0" fontId="1782" fillId="2" borderId="0" xfId="0" applyFont="1" applyBorder="1"/>
    <xf numFmtId="0" fontId="1782" fillId="2" borderId="0" xfId="0" applyFont="1" applyBorder="1" applyAlignment="1">
      <alignment horizontal="center"/>
    </xf>
    <xf numFmtId="1" fontId="178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782" fillId="2" borderId="5" xfId="0" applyFont="1" applyBorder="1"/>
    <xf numFmtId="0" fontId="1783" fillId="2" borderId="4" xfId="0" applyFont="1" applyBorder="1"/>
    <xf numFmtId="0" fontId="1783" fillId="2" borderId="0" xfId="0" applyFont="1" applyBorder="1"/>
    <xf numFmtId="0" fontId="1783" fillId="2" borderId="0" xfId="0" applyFont="1" applyBorder="1" applyAlignment="1">
      <alignment horizontal="center"/>
    </xf>
    <xf numFmtId="1" fontId="1783" fillId="2" borderId="0" xfId="0" applyNumberFormat="1" applyFont="1" applyBorder="1"/>
    <xf numFmtId="0" fontId="1783" fillId="2" borderId="5" xfId="0" applyFont="1" applyBorder="1"/>
    <xf numFmtId="0" fontId="1784" fillId="2" borderId="4" xfId="0" applyFont="1" applyBorder="1"/>
    <xf numFmtId="0" fontId="1784" fillId="2" borderId="0" xfId="0" applyFont="1" applyBorder="1"/>
    <xf numFmtId="0" fontId="1784" fillId="2" borderId="0" xfId="0" applyFont="1" applyBorder="1" applyAlignment="1">
      <alignment horizontal="center"/>
    </xf>
    <xf numFmtId="1" fontId="1784" fillId="2" borderId="0" xfId="0" applyNumberFormat="1" applyFont="1" applyBorder="1"/>
    <xf numFmtId="0" fontId="1784" fillId="2" borderId="5" xfId="0" applyFont="1" applyBorder="1"/>
    <xf numFmtId="0" fontId="1785" fillId="2" borderId="4" xfId="0" applyFont="1" applyBorder="1"/>
    <xf numFmtId="0" fontId="1785" fillId="2" borderId="0" xfId="0" applyFont="1" applyBorder="1"/>
    <xf numFmtId="0" fontId="1785" fillId="2" borderId="0" xfId="0" applyFont="1" applyBorder="1" applyAlignment="1">
      <alignment horizontal="center"/>
    </xf>
    <xf numFmtId="1" fontId="1785" fillId="2" borderId="0" xfId="0" applyNumberFormat="1" applyFont="1" applyBorder="1"/>
    <xf numFmtId="0" fontId="1785" fillId="2" borderId="5" xfId="0" applyFont="1" applyBorder="1"/>
    <xf numFmtId="0" fontId="1786" fillId="2" borderId="11" xfId="0" applyFont="1" applyBorder="1"/>
    <xf numFmtId="0" fontId="1786" fillId="2" borderId="12" xfId="0" applyFont="1" applyBorder="1"/>
    <xf numFmtId="0" fontId="1786" fillId="2" borderId="12" xfId="0" applyFont="1" applyBorder="1" applyAlignment="1">
      <alignment horizontal="center"/>
    </xf>
    <xf numFmtId="1" fontId="1786" fillId="2" borderId="12" xfId="0" applyNumberFormat="1" applyFont="1" applyBorder="1"/>
    <xf numFmtId="0" fontId="1786" fillId="2" borderId="10" xfId="0" applyFont="1" applyBorder="1"/>
    <xf numFmtId="1" fontId="178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788" fillId="2" borderId="0" xfId="0" applyNumberFormat="1" applyFont="1"/>
    <xf numFmtId="1" fontId="1789" fillId="2" borderId="0" xfId="0" applyNumberFormat="1" applyFont="1"/>
    <xf numFmtId="1" fontId="1790" fillId="2" borderId="0" xfId="0" applyNumberFormat="1" applyFont="1"/>
    <xf numFmtId="1" fontId="1791" fillId="2" borderId="0" xfId="0" applyNumberFormat="1" applyFont="1"/>
    <xf numFmtId="1" fontId="1792" fillId="2" borderId="0" xfId="0" applyNumberFormat="1" applyFont="1"/>
    <xf numFmtId="1" fontId="1793" fillId="2" borderId="0" xfId="0" applyNumberFormat="1" applyFont="1"/>
    <xf numFmtId="1" fontId="1794" fillId="2" borderId="0" xfId="0" applyNumberFormat="1" applyFont="1"/>
    <xf numFmtId="1" fontId="1795" fillId="2" borderId="0" xfId="0" applyNumberFormat="1" applyFont="1"/>
    <xf numFmtId="1" fontId="1796" fillId="2" borderId="0" xfId="0" applyNumberFormat="1" applyFont="1"/>
    <xf numFmtId="1" fontId="1797" fillId="2" borderId="0" xfId="0" applyNumberFormat="1" applyFont="1"/>
    <xf numFmtId="1" fontId="1798" fillId="2" borderId="0" xfId="0" applyNumberFormat="1" applyFont="1"/>
    <xf numFmtId="1" fontId="1799" fillId="2" borderId="0" xfId="0" applyNumberFormat="1" applyFont="1"/>
    <xf numFmtId="1" fontId="1800" fillId="2" borderId="0" xfId="0" applyNumberFormat="1" applyFont="1"/>
    <xf numFmtId="1" fontId="1801" fillId="2" borderId="0" xfId="0" applyNumberFormat="1" applyFont="1"/>
    <xf numFmtId="1" fontId="1802" fillId="2" borderId="0" xfId="0" applyNumberFormat="1" applyFont="1"/>
    <xf numFmtId="1" fontId="1803" fillId="2" borderId="0" xfId="0" applyNumberFormat="1" applyFont="1"/>
    <xf numFmtId="1" fontId="1804" fillId="2" borderId="0" xfId="0" applyNumberFormat="1" applyFont="1"/>
    <xf numFmtId="1" fontId="1805" fillId="2" borderId="0" xfId="0" applyNumberFormat="1" applyFont="1"/>
    <xf numFmtId="1" fontId="1806" fillId="2" borderId="0" xfId="0" applyNumberFormat="1" applyFont="1"/>
    <xf numFmtId="1" fontId="1807" fillId="2" borderId="0" xfId="0" applyNumberFormat="1" applyFont="1"/>
    <xf numFmtId="1" fontId="1808" fillId="2" borderId="0" xfId="0" applyNumberFormat="1" applyFont="1"/>
    <xf numFmtId="1" fontId="1809" fillId="2" borderId="0" xfId="0" applyNumberFormat="1" applyFont="1"/>
    <xf numFmtId="0" fontId="1809" fillId="2" borderId="0" xfId="0" applyFont="1"/>
    <xf numFmtId="1" fontId="1810" fillId="2" borderId="0" xfId="0" applyNumberFormat="1" applyFont="1"/>
    <xf numFmtId="1" fontId="1811" fillId="2" borderId="0" xfId="0" applyNumberFormat="1" applyFont="1"/>
    <xf numFmtId="1" fontId="181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813" fillId="2" borderId="1" xfId="0" applyFont="1" applyBorder="1"/>
    <xf numFmtId="0" fontId="1813" fillId="2" borderId="2" xfId="0" applyFont="1" applyBorder="1"/>
    <xf numFmtId="0" fontId="1813" fillId="2" borderId="2" xfId="0" applyFont="1" applyBorder="1" applyAlignment="1">
      <alignment horizontal="center"/>
    </xf>
    <xf numFmtId="0" fontId="181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81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81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816" fillId="2" borderId="0" xfId="0" applyFont="1" applyBorder="1" applyAlignment="1">
      <alignment horizontal="left"/>
    </xf>
    <xf numFmtId="0" fontId="1816" fillId="2" borderId="0" xfId="0" applyFont="1" applyBorder="1"/>
    <xf numFmtId="0" fontId="1816" fillId="2" borderId="5" xfId="0" applyFont="1" applyBorder="1"/>
    <xf numFmtId="0" fontId="2" fillId="2" borderId="4" xfId="0" applyFont="1" applyBorder="1"/>
    <xf numFmtId="0" fontId="1817" fillId="2" borderId="0" xfId="0" applyFont="1" applyBorder="1"/>
    <xf numFmtId="0" fontId="1817" fillId="2" borderId="0" xfId="0" applyFont="1" applyBorder="1" applyAlignment="1">
      <alignment horizontal="center"/>
    </xf>
    <xf numFmtId="0" fontId="1817" fillId="2" borderId="5" xfId="0" applyFont="1" applyBorder="1"/>
    <xf numFmtId="0" fontId="2" fillId="2" borderId="4" xfId="0" applyFont="1" applyBorder="1"/>
    <xf numFmtId="0" fontId="1818" fillId="2" borderId="0" xfId="0" applyFont="1" applyBorder="1"/>
    <xf numFmtId="0" fontId="1818" fillId="2" borderId="0" xfId="0" applyFont="1" applyBorder="1" applyAlignment="1">
      <alignment horizontal="center"/>
    </xf>
    <xf numFmtId="0" fontId="1818" fillId="2" borderId="5" xfId="0" applyFont="1" applyBorder="1"/>
    <xf numFmtId="0" fontId="2" fillId="2" borderId="4" xfId="0" applyFont="1" applyBorder="1"/>
    <xf numFmtId="0" fontId="1819" fillId="2" borderId="0" xfId="0" applyFont="1" applyBorder="1"/>
    <xf numFmtId="0" fontId="1819" fillId="2" borderId="0" xfId="0" applyFont="1" applyBorder="1" applyAlignment="1">
      <alignment horizontal="center"/>
    </xf>
    <xf numFmtId="0" fontId="1819" fillId="2" borderId="5" xfId="0" applyFont="1" applyBorder="1"/>
    <xf numFmtId="0" fontId="2" fillId="2" borderId="4" xfId="0" applyFont="1" applyBorder="1"/>
    <xf numFmtId="0" fontId="1820" fillId="2" borderId="0" xfId="0" applyFont="1" applyBorder="1"/>
    <xf numFmtId="0" fontId="1820" fillId="2" borderId="0" xfId="0" applyFont="1" applyBorder="1" applyAlignment="1">
      <alignment horizontal="center"/>
    </xf>
    <xf numFmtId="0" fontId="1820" fillId="2" borderId="5" xfId="0" applyFont="1" applyBorder="1"/>
    <xf numFmtId="0" fontId="2" fillId="2" borderId="4" xfId="0" applyFont="1" applyBorder="1"/>
    <xf numFmtId="0" fontId="1821" fillId="2" borderId="0" xfId="0" applyFont="1" applyBorder="1"/>
    <xf numFmtId="0" fontId="1821" fillId="2" borderId="0" xfId="0" applyFont="1" applyBorder="1" applyAlignment="1">
      <alignment horizontal="center"/>
    </xf>
    <xf numFmtId="0" fontId="1821" fillId="2" borderId="5" xfId="0" applyFont="1" applyBorder="1"/>
    <xf numFmtId="0" fontId="2" fillId="2" borderId="4" xfId="0" applyFont="1" applyBorder="1"/>
    <xf numFmtId="0" fontId="1822" fillId="2" borderId="0" xfId="0" applyFont="1" applyBorder="1"/>
    <xf numFmtId="0" fontId="1822" fillId="2" borderId="0" xfId="0" applyFont="1" applyBorder="1" applyAlignment="1">
      <alignment horizontal="center"/>
    </xf>
    <xf numFmtId="0" fontId="1822" fillId="2" borderId="5" xfId="0" applyFont="1" applyBorder="1"/>
    <xf numFmtId="0" fontId="2" fillId="2" borderId="4" xfId="0" applyFont="1" applyBorder="1"/>
    <xf numFmtId="0" fontId="1823" fillId="2" borderId="0" xfId="0" applyFont="1" applyBorder="1"/>
    <xf numFmtId="0" fontId="182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823" fillId="2" borderId="5" xfId="0" applyFont="1" applyBorder="1"/>
    <xf numFmtId="0" fontId="2" fillId="2" borderId="4" xfId="0" applyFont="1" applyBorder="1"/>
    <xf numFmtId="0" fontId="1824" fillId="2" borderId="0" xfId="0" applyFont="1" applyBorder="1"/>
    <xf numFmtId="0" fontId="1824" fillId="2" borderId="0" xfId="0" applyFont="1" applyBorder="1" applyAlignment="1">
      <alignment horizontal="center"/>
    </xf>
    <xf numFmtId="0" fontId="2" fillId="2" borderId="0" xfId="0" applyFont="1" applyBorder="1"/>
    <xf numFmtId="0" fontId="1824" fillId="2" borderId="5" xfId="0" applyFont="1" applyBorder="1"/>
    <xf numFmtId="0" fontId="2" fillId="2" borderId="4" xfId="0" applyFont="1" applyBorder="1"/>
    <xf numFmtId="0" fontId="1825" fillId="2" borderId="0" xfId="0" applyFont="1" applyBorder="1"/>
    <xf numFmtId="0" fontId="1825" fillId="2" borderId="0" xfId="0" applyFont="1" applyBorder="1" applyAlignment="1">
      <alignment horizontal="center"/>
    </xf>
    <xf numFmtId="0" fontId="1825" fillId="2" borderId="5" xfId="0" applyFont="1" applyBorder="1"/>
    <xf numFmtId="0" fontId="2" fillId="2" borderId="4" xfId="0" applyFont="1" applyBorder="1"/>
    <xf numFmtId="0" fontId="1826" fillId="2" borderId="0" xfId="0" applyFont="1" applyBorder="1"/>
    <xf numFmtId="0" fontId="1826" fillId="2" borderId="0" xfId="0" applyFont="1" applyBorder="1" applyAlignment="1">
      <alignment horizontal="center"/>
    </xf>
    <xf numFmtId="0" fontId="1826" fillId="2" borderId="6" xfId="0" applyFont="1" applyBorder="1" applyAlignment="1">
      <alignment horizontal="center"/>
    </xf>
    <xf numFmtId="0" fontId="1826" fillId="2" borderId="3" xfId="0" applyFont="1" applyBorder="1" applyAlignment="1">
      <alignment horizontal="center" wrapText="1"/>
    </xf>
    <xf numFmtId="0" fontId="1826" fillId="2" borderId="5" xfId="0" applyFont="1" applyBorder="1"/>
    <xf numFmtId="0" fontId="1827" fillId="2" borderId="4" xfId="0" applyFont="1" applyBorder="1"/>
    <xf numFmtId="0" fontId="1827" fillId="2" borderId="0" xfId="0" applyFont="1" applyBorder="1"/>
    <xf numFmtId="0" fontId="182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827" fillId="2" borderId="5" xfId="0" applyFont="1" applyBorder="1"/>
    <xf numFmtId="0" fontId="1828" fillId="2" borderId="4" xfId="0" applyFont="1" applyBorder="1"/>
    <xf numFmtId="0" fontId="1828" fillId="2" borderId="0" xfId="0" applyFont="1" applyBorder="1"/>
    <xf numFmtId="0" fontId="1828" fillId="2" borderId="0" xfId="0" applyFont="1" applyBorder="1" applyAlignment="1">
      <alignment horizontal="center"/>
    </xf>
    <xf numFmtId="0" fontId="1828" fillId="2" borderId="7" xfId="0" applyFont="1" applyBorder="1"/>
    <xf numFmtId="0" fontId="1828" fillId="2" borderId="5" xfId="0" applyFont="1" applyBorder="1"/>
    <xf numFmtId="0" fontId="1829" fillId="2" borderId="4" xfId="0" applyFont="1" applyBorder="1"/>
    <xf numFmtId="0" fontId="1829" fillId="2" borderId="0" xfId="0" applyFont="1" applyBorder="1"/>
    <xf numFmtId="0" fontId="182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829" fillId="2" borderId="5" xfId="0" applyFont="1" applyBorder="1"/>
    <xf numFmtId="0" fontId="1830" fillId="2" borderId="4" xfId="0" applyFont="1" applyBorder="1"/>
    <xf numFmtId="0" fontId="1830" fillId="2" borderId="0" xfId="0" applyFont="1" applyBorder="1"/>
    <xf numFmtId="0" fontId="183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830" fillId="2" borderId="5" xfId="0" applyFont="1" applyBorder="1"/>
    <xf numFmtId="0" fontId="1831" fillId="2" borderId="4" xfId="0" applyFont="1" applyBorder="1"/>
    <xf numFmtId="0" fontId="1831" fillId="2" borderId="0" xfId="0" applyFont="1" applyBorder="1"/>
    <xf numFmtId="0" fontId="183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831" fillId="2" borderId="7" xfId="0" applyFont="1" applyBorder="1" applyAlignment="1">
      <alignment horizontal="center" vertical="center"/>
    </xf>
    <xf numFmtId="2" fontId="1831" fillId="2" borderId="5" xfId="0" applyNumberFormat="1" applyFont="1" applyBorder="1" applyAlignment="1">
      <alignment horizontal="center"/>
    </xf>
    <xf numFmtId="0" fontId="183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832" fillId="2" borderId="4" xfId="0" applyFont="1" applyBorder="1"/>
    <xf numFmtId="0" fontId="1832" fillId="2" borderId="0" xfId="0" applyFont="1" applyBorder="1"/>
    <xf numFmtId="0" fontId="1832" fillId="2" borderId="0" xfId="0" applyFont="1" applyBorder="1" applyAlignment="1">
      <alignment horizontal="center"/>
    </xf>
    <xf numFmtId="0" fontId="1832" fillId="2" borderId="9" xfId="0" applyFont="1" applyBorder="1" applyAlignment="1">
      <alignment horizontal="center"/>
    </xf>
    <xf numFmtId="0" fontId="1832" fillId="2" borderId="10" xfId="0" applyFont="1" applyBorder="1" applyAlignment="1">
      <alignment horizontal="center"/>
    </xf>
    <xf numFmtId="0" fontId="1832" fillId="2" borderId="5" xfId="0" applyFont="1" applyBorder="1"/>
    <xf numFmtId="0" fontId="2" fillId="2" borderId="4" xfId="0" applyFont="1" applyBorder="1"/>
    <xf numFmtId="0" fontId="1833" fillId="2" borderId="0" xfId="0" applyFont="1" applyBorder="1"/>
    <xf numFmtId="0" fontId="2" fillId="2" borderId="0" xfId="0" applyFont="1" applyBorder="1" applyAlignment="1">
      <alignment horizontal="center"/>
    </xf>
    <xf numFmtId="0" fontId="1833" fillId="2" borderId="0" xfId="0" applyFont="1" applyBorder="1" applyAlignment="1">
      <alignment horizontal="center"/>
    </xf>
    <xf numFmtId="0" fontId="1833" fillId="2" borderId="9" xfId="0" applyFont="1" applyBorder="1"/>
    <xf numFmtId="0" fontId="1833" fillId="2" borderId="10" xfId="0" applyFont="1" applyBorder="1"/>
    <xf numFmtId="0" fontId="1833" fillId="2" borderId="5" xfId="0" applyFont="1" applyBorder="1"/>
    <xf numFmtId="0" fontId="1834" fillId="2" borderId="4" xfId="0" applyFont="1" applyBorder="1"/>
    <xf numFmtId="0" fontId="1834" fillId="2" borderId="0" xfId="0" applyFont="1" applyBorder="1"/>
    <xf numFmtId="0" fontId="1834" fillId="2" borderId="0" xfId="0" applyFont="1" applyBorder="1" applyAlignment="1">
      <alignment horizontal="center"/>
    </xf>
    <xf numFmtId="0" fontId="1834" fillId="2" borderId="5" xfId="0" applyFont="1" applyBorder="1"/>
    <xf numFmtId="0" fontId="2" fillId="2" borderId="4" xfId="0" applyFont="1" applyBorder="1"/>
    <xf numFmtId="0" fontId="1835" fillId="2" borderId="0" xfId="0" applyFont="1" applyBorder="1"/>
    <xf numFmtId="0" fontId="183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835" fillId="2" borderId="5" xfId="0" applyFont="1" applyBorder="1"/>
    <xf numFmtId="0" fontId="1837" fillId="2" borderId="4" xfId="0" applyFont="1" applyBorder="1"/>
    <xf numFmtId="0" fontId="1837" fillId="2" borderId="0" xfId="0" applyFont="1" applyBorder="1"/>
    <xf numFmtId="0" fontId="1837" fillId="2" borderId="0" xfId="0" applyFont="1" applyBorder="1" applyAlignment="1">
      <alignment horizontal="center"/>
    </xf>
    <xf numFmtId="0" fontId="1836" fillId="2" borderId="0" xfId="0" applyFont="1" applyBorder="1" applyAlignment="1">
      <alignment horizontal="center"/>
    </xf>
    <xf numFmtId="0" fontId="183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838" fillId="2" borderId="0" xfId="0" applyFont="1" applyBorder="1"/>
    <xf numFmtId="0" fontId="183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83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840" fillId="2" borderId="5" xfId="0" applyFont="1" applyBorder="1"/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4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4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43" fillId="2" borderId="5" xfId="0" applyFont="1" applyBorder="1"/>
    <xf numFmtId="1" fontId="184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84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84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84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4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4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4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5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5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5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5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5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5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5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5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5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5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6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6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6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6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6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6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6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6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6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6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7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7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7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87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7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72" fillId="2" borderId="5" xfId="0" applyFont="1" applyBorder="1"/>
    <xf numFmtId="0" fontId="2" fillId="2" borderId="4" xfId="0" applyFont="1" applyBorder="1"/>
    <xf numFmtId="0" fontId="1873" fillId="2" borderId="0" xfId="0" applyFont="1" applyBorder="1"/>
    <xf numFmtId="0" fontId="1873" fillId="2" borderId="0" xfId="0" applyFont="1" applyBorder="1" applyAlignment="1">
      <alignment horizontal="center"/>
    </xf>
    <xf numFmtId="1" fontId="1873" fillId="2" borderId="0" xfId="0" applyNumberFormat="1" applyFont="1" applyBorder="1"/>
    <xf numFmtId="0" fontId="1873" fillId="2" borderId="5" xfId="0" applyFont="1" applyBorder="1"/>
    <xf numFmtId="0" fontId="1874" fillId="2" borderId="4" xfId="0" applyFont="1" applyBorder="1"/>
    <xf numFmtId="0" fontId="1874" fillId="2" borderId="0" xfId="0" applyFont="1" applyBorder="1"/>
    <xf numFmtId="0" fontId="187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874" fillId="2" borderId="5" xfId="0" applyFont="1" applyBorder="1"/>
    <xf numFmtId="0" fontId="6" fillId="2" borderId="4" xfId="0" applyFont="1" applyBorder="1"/>
    <xf numFmtId="0" fontId="1875" fillId="2" borderId="0" xfId="0" applyFont="1" applyBorder="1"/>
    <xf numFmtId="0" fontId="1875" fillId="2" borderId="0" xfId="0" applyFont="1" applyBorder="1" applyAlignment="1">
      <alignment horizontal="center"/>
    </xf>
    <xf numFmtId="1" fontId="187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875" fillId="2" borderId="5" xfId="0" applyFont="1" applyBorder="1"/>
    <xf numFmtId="0" fontId="1876" fillId="2" borderId="4" xfId="0" applyFont="1" applyBorder="1" applyAlignment="1">
      <alignment horizontal="center"/>
    </xf>
    <xf numFmtId="0" fontId="1876" fillId="2" borderId="0" xfId="0" applyFont="1" applyBorder="1" applyAlignment="1">
      <alignment horizontal="center"/>
    </xf>
    <xf numFmtId="0" fontId="1876" fillId="2" borderId="0" xfId="0" applyFont="1" applyBorder="1"/>
    <xf numFmtId="0" fontId="1876" fillId="2" borderId="5" xfId="0" applyFont="1" applyBorder="1"/>
    <xf numFmtId="0" fontId="6" fillId="2" borderId="4" xfId="0" applyFont="1" applyBorder="1"/>
    <xf numFmtId="0" fontId="1877" fillId="2" borderId="0" xfId="0" applyFont="1" applyBorder="1"/>
    <xf numFmtId="0" fontId="1877" fillId="2" borderId="0" xfId="0" applyFont="1" applyBorder="1" applyAlignment="1">
      <alignment horizontal="center"/>
    </xf>
    <xf numFmtId="1" fontId="187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877" fillId="2" borderId="5" xfId="0" applyFont="1" applyBorder="1"/>
    <xf numFmtId="0" fontId="1878" fillId="2" borderId="4" xfId="0" applyFont="1" applyBorder="1"/>
    <xf numFmtId="0" fontId="1878" fillId="2" borderId="0" xfId="0" applyFont="1" applyBorder="1"/>
    <xf numFmtId="0" fontId="1878" fillId="2" borderId="0" xfId="0" applyFont="1" applyBorder="1" applyAlignment="1">
      <alignment horizontal="center"/>
    </xf>
    <xf numFmtId="1" fontId="1878" fillId="2" borderId="0" xfId="0" applyNumberFormat="1" applyFont="1" applyBorder="1"/>
    <xf numFmtId="0" fontId="1878" fillId="2" borderId="5" xfId="0" applyFont="1" applyBorder="1"/>
    <xf numFmtId="0" fontId="1879" fillId="2" borderId="4" xfId="0" applyFont="1" applyBorder="1"/>
    <xf numFmtId="0" fontId="1879" fillId="2" borderId="0" xfId="0" applyFont="1" applyBorder="1"/>
    <xf numFmtId="0" fontId="1879" fillId="2" borderId="0" xfId="0" applyFont="1" applyBorder="1" applyAlignment="1">
      <alignment horizontal="center"/>
    </xf>
    <xf numFmtId="1" fontId="1879" fillId="2" borderId="0" xfId="0" applyNumberFormat="1" applyFont="1" applyBorder="1"/>
    <xf numFmtId="0" fontId="1879" fillId="2" borderId="5" xfId="0" applyFont="1" applyBorder="1"/>
    <xf numFmtId="0" fontId="1880" fillId="2" borderId="4" xfId="0" applyFont="1" applyBorder="1"/>
    <xf numFmtId="0" fontId="1880" fillId="2" borderId="0" xfId="0" applyFont="1" applyBorder="1"/>
    <xf numFmtId="0" fontId="1880" fillId="2" borderId="0" xfId="0" applyFont="1" applyBorder="1" applyAlignment="1">
      <alignment horizontal="center"/>
    </xf>
    <xf numFmtId="1" fontId="1880" fillId="2" borderId="0" xfId="0" applyNumberFormat="1" applyFont="1" applyBorder="1"/>
    <xf numFmtId="0" fontId="1880" fillId="2" borderId="5" xfId="0" applyFont="1" applyBorder="1"/>
    <xf numFmtId="0" fontId="1881" fillId="2" borderId="11" xfId="0" applyFont="1" applyBorder="1"/>
    <xf numFmtId="0" fontId="1881" fillId="2" borderId="12" xfId="0" applyFont="1" applyBorder="1"/>
    <xf numFmtId="0" fontId="1881" fillId="2" borderId="12" xfId="0" applyFont="1" applyBorder="1" applyAlignment="1">
      <alignment horizontal="center"/>
    </xf>
    <xf numFmtId="1" fontId="1881" fillId="2" borderId="12" xfId="0" applyNumberFormat="1" applyFont="1" applyBorder="1"/>
    <xf numFmtId="0" fontId="1881" fillId="2" borderId="10" xfId="0" applyFont="1" applyBorder="1"/>
    <xf numFmtId="1" fontId="188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883" fillId="2" borderId="0" xfId="0" applyNumberFormat="1" applyFont="1"/>
    <xf numFmtId="1" fontId="1884" fillId="2" borderId="0" xfId="0" applyNumberFormat="1" applyFont="1"/>
    <xf numFmtId="1" fontId="1885" fillId="2" borderId="0" xfId="0" applyNumberFormat="1" applyFont="1"/>
    <xf numFmtId="1" fontId="1886" fillId="2" borderId="0" xfId="0" applyNumberFormat="1" applyFont="1"/>
    <xf numFmtId="1" fontId="1887" fillId="2" borderId="0" xfId="0" applyNumberFormat="1" applyFont="1"/>
    <xf numFmtId="1" fontId="1888" fillId="2" borderId="0" xfId="0" applyNumberFormat="1" applyFont="1"/>
    <xf numFmtId="1" fontId="1889" fillId="2" borderId="0" xfId="0" applyNumberFormat="1" applyFont="1"/>
    <xf numFmtId="1" fontId="1890" fillId="2" borderId="0" xfId="0" applyNumberFormat="1" applyFont="1"/>
    <xf numFmtId="1" fontId="1891" fillId="2" borderId="0" xfId="0" applyNumberFormat="1" applyFont="1"/>
    <xf numFmtId="1" fontId="1892" fillId="2" borderId="0" xfId="0" applyNumberFormat="1" applyFont="1"/>
    <xf numFmtId="1" fontId="1893" fillId="2" borderId="0" xfId="0" applyNumberFormat="1" applyFont="1"/>
    <xf numFmtId="1" fontId="1894" fillId="2" borderId="0" xfId="0" applyNumberFormat="1" applyFont="1"/>
    <xf numFmtId="1" fontId="1895" fillId="2" borderId="0" xfId="0" applyNumberFormat="1" applyFont="1"/>
    <xf numFmtId="1" fontId="1896" fillId="2" borderId="0" xfId="0" applyNumberFormat="1" applyFont="1"/>
    <xf numFmtId="1" fontId="1897" fillId="2" borderId="0" xfId="0" applyNumberFormat="1" applyFont="1"/>
    <xf numFmtId="1" fontId="1898" fillId="2" borderId="0" xfId="0" applyNumberFormat="1" applyFont="1"/>
    <xf numFmtId="1" fontId="1899" fillId="2" borderId="0" xfId="0" applyNumberFormat="1" applyFont="1"/>
    <xf numFmtId="1" fontId="1900" fillId="2" borderId="0" xfId="0" applyNumberFormat="1" applyFont="1"/>
    <xf numFmtId="1" fontId="1901" fillId="2" borderId="0" xfId="0" applyNumberFormat="1" applyFont="1"/>
    <xf numFmtId="1" fontId="1902" fillId="2" borderId="0" xfId="0" applyNumberFormat="1" applyFont="1"/>
    <xf numFmtId="1" fontId="1903" fillId="2" borderId="0" xfId="0" applyNumberFormat="1" applyFont="1"/>
    <xf numFmtId="1" fontId="1904" fillId="2" borderId="0" xfId="0" applyNumberFormat="1" applyFont="1"/>
    <xf numFmtId="0" fontId="1904" fillId="2" borderId="0" xfId="0" applyFont="1"/>
    <xf numFmtId="1" fontId="1905" fillId="2" borderId="0" xfId="0" applyNumberFormat="1" applyFont="1"/>
    <xf numFmtId="1" fontId="1906" fillId="2" borderId="0" xfId="0" applyNumberFormat="1" applyFont="1"/>
    <xf numFmtId="1" fontId="190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908" fillId="2" borderId="0" xfId="0" applyFont="1" applyAlignment="1">
      <alignment horizontal="left"/>
    </xf>
    <xf numFmtId="0" fontId="0" fillId="2" borderId="0" xfId="0" applyAlignment="1">
      <alignment horizontal="left"/>
    </xf>
    <xf numFmtId="0" fontId="102" fillId="2" borderId="0" xfId="1" applyAlignment="1">
      <alignment horizontal="left"/>
    </xf>
    <xf numFmtId="0" fontId="0" fillId="2" borderId="0" xfId="0"/>
    <xf numFmtId="0" fontId="1919" fillId="2" borderId="1" xfId="0" applyFont="1" applyBorder="1"/>
    <xf numFmtId="0" fontId="1919" fillId="2" borderId="2" xfId="0" applyFont="1" applyBorder="1"/>
    <xf numFmtId="0" fontId="1919" fillId="2" borderId="2" xfId="0" applyFont="1" applyBorder="1" applyAlignment="1">
      <alignment horizontal="center"/>
    </xf>
    <xf numFmtId="0" fontId="1919" fillId="2" borderId="3" xfId="0" applyFont="1" applyBorder="1"/>
    <xf numFmtId="0" fontId="8" fillId="2" borderId="4" xfId="2" applyFont="1" applyBorder="1" applyAlignment="1">
      <alignment horizontal="center"/>
    </xf>
    <xf numFmtId="0" fontId="8" fillId="2" borderId="0" xfId="2" applyFont="1" applyBorder="1" applyAlignment="1">
      <alignment horizontal="center"/>
    </xf>
    <xf numFmtId="0" fontId="0" fillId="2" borderId="5" xfId="2" applyFont="1" applyBorder="1" applyAlignment="1"/>
    <xf numFmtId="0" fontId="1920" fillId="2" borderId="4" xfId="0" applyFont="1" applyBorder="1" applyAlignment="1">
      <alignment horizontal="center"/>
    </xf>
    <xf numFmtId="0" fontId="1920" fillId="2" borderId="0" xfId="0" applyFont="1" applyBorder="1" applyAlignment="1">
      <alignment horizontal="center"/>
    </xf>
    <xf numFmtId="0" fontId="1919" fillId="2" borderId="5" xfId="0" applyFont="1" applyBorder="1"/>
    <xf numFmtId="0" fontId="1920" fillId="2" borderId="4" xfId="0" applyFont="1" applyBorder="1" applyAlignment="1">
      <alignment horizontal="left"/>
    </xf>
    <xf numFmtId="0" fontId="1920" fillId="2" borderId="0" xfId="0" applyFont="1" applyBorder="1" applyAlignment="1">
      <alignment horizontal="left"/>
    </xf>
    <xf numFmtId="0" fontId="1919" fillId="2" borderId="0" xfId="0" applyFont="1" applyBorder="1" applyAlignment="1">
      <alignment horizontal="left"/>
    </xf>
    <xf numFmtId="0" fontId="1919" fillId="2" borderId="0" xfId="0" applyFont="1" applyBorder="1"/>
    <xf numFmtId="0" fontId="1920" fillId="2" borderId="4" xfId="0" applyFont="1" applyBorder="1"/>
    <xf numFmtId="0" fontId="1919" fillId="2" borderId="0" xfId="0" applyFont="1" applyBorder="1" applyAlignment="1">
      <alignment horizontal="center"/>
    </xf>
    <xf numFmtId="0" fontId="8" fillId="2" borderId="4" xfId="3" applyFont="1" applyBorder="1" applyAlignment="1"/>
    <xf numFmtId="0" fontId="0" fillId="2" borderId="0" xfId="3" applyFont="1" applyBorder="1" applyAlignment="1"/>
    <xf numFmtId="0" fontId="0" fillId="2" borderId="0" xfId="3" applyFont="1" applyBorder="1" applyAlignment="1">
      <alignment horizontal="center"/>
    </xf>
    <xf numFmtId="0" fontId="0" fillId="2" borderId="5" xfId="3" applyFont="1" applyBorder="1" applyAlignment="1"/>
    <xf numFmtId="0" fontId="1920" fillId="2" borderId="0" xfId="0" applyFont="1" applyBorder="1"/>
    <xf numFmtId="0" fontId="8" fillId="2" borderId="4" xfId="4" applyFont="1" applyBorder="1" applyAlignment="1"/>
    <xf numFmtId="0" fontId="0" fillId="2" borderId="0" xfId="4" applyFont="1" applyBorder="1" applyAlignment="1"/>
    <xf numFmtId="0" fontId="0" fillId="2" borderId="0" xfId="4" applyFont="1" applyBorder="1" applyAlignment="1">
      <alignment horizontal="center"/>
    </xf>
    <xf numFmtId="0" fontId="0" fillId="2" borderId="6" xfId="4" applyFont="1" applyBorder="1" applyAlignment="1">
      <alignment horizontal="center"/>
    </xf>
    <xf numFmtId="0" fontId="0" fillId="2" borderId="3" xfId="4" applyFont="1" applyBorder="1" applyAlignment="1">
      <alignment horizontal="center" wrapText="1"/>
    </xf>
    <xf numFmtId="0" fontId="0" fillId="2" borderId="5" xfId="4" applyFont="1" applyBorder="1" applyAlignment="1"/>
    <xf numFmtId="0" fontId="1919" fillId="2" borderId="4" xfId="0" applyFont="1" applyBorder="1"/>
    <xf numFmtId="0" fontId="1921" fillId="2" borderId="7" xfId="0" applyFont="1" applyBorder="1" applyAlignment="1">
      <alignment horizontal="center"/>
    </xf>
    <xf numFmtId="0" fontId="1921" fillId="2" borderId="5" xfId="0" applyFont="1" applyBorder="1" applyAlignment="1">
      <alignment horizontal="center" wrapText="1"/>
    </xf>
    <xf numFmtId="0" fontId="1919" fillId="2" borderId="7" xfId="0" applyFont="1" applyBorder="1"/>
    <xf numFmtId="0" fontId="0" fillId="2" borderId="4" xfId="5" applyFont="1" applyFill="1" applyBorder="1" applyAlignment="1"/>
    <xf numFmtId="0" fontId="0" fillId="2" borderId="0" xfId="5" applyFont="1" applyFill="1" applyBorder="1" applyAlignment="1"/>
    <xf numFmtId="0" fontId="0" fillId="2" borderId="0" xfId="5" applyFont="1" applyFill="1" applyBorder="1" applyAlignment="1">
      <alignment horizontal="center"/>
    </xf>
    <xf numFmtId="0" fontId="8" fillId="2" borderId="7" xfId="5" applyFont="1" applyFill="1" applyBorder="1" applyAlignment="1">
      <alignment horizontal="center"/>
    </xf>
    <xf numFmtId="0" fontId="8" fillId="2" borderId="7" xfId="5" applyFont="1" applyFill="1" applyBorder="1" applyAlignment="1">
      <alignment horizontal="center" wrapText="1"/>
    </xf>
    <xf numFmtId="0" fontId="0" fillId="2" borderId="5" xfId="5" applyFont="1" applyFill="1" applyBorder="1" applyAlignment="1"/>
    <xf numFmtId="0" fontId="0" fillId="2" borderId="4" xfId="6" applyNumberFormat="1" applyFont="1" applyFill="1" applyBorder="1" applyAlignment="1"/>
    <xf numFmtId="0" fontId="0" fillId="2" borderId="0" xfId="6" applyNumberFormat="1" applyFont="1" applyFill="1" applyBorder="1" applyAlignment="1"/>
    <xf numFmtId="0" fontId="0" fillId="2" borderId="0" xfId="6" applyNumberFormat="1" applyFont="1" applyFill="1" applyBorder="1" applyAlignment="1">
      <alignment horizontal="center"/>
    </xf>
    <xf numFmtId="0" fontId="8" fillId="2" borderId="7" xfId="6" applyNumberFormat="1" applyFont="1" applyFill="1" applyBorder="1" applyAlignment="1">
      <alignment horizontal="center"/>
    </xf>
    <xf numFmtId="0" fontId="8" fillId="2" borderId="7" xfId="6" applyNumberFormat="1" applyFont="1" applyFill="1" applyBorder="1" applyAlignment="1">
      <alignment horizontal="center" wrapText="1"/>
    </xf>
    <xf numFmtId="0" fontId="0" fillId="2" borderId="5" xfId="6" applyNumberFormat="1" applyFont="1" applyFill="1" applyBorder="1" applyAlignment="1"/>
    <xf numFmtId="1" fontId="1922" fillId="2" borderId="0" xfId="0" applyNumberFormat="1" applyFont="1" applyBorder="1" applyAlignment="1">
      <alignment horizontal="center"/>
    </xf>
    <xf numFmtId="0" fontId="1919" fillId="2" borderId="7" xfId="0" applyFont="1" applyBorder="1" applyAlignment="1">
      <alignment horizontal="center" vertical="center"/>
    </xf>
    <xf numFmtId="2" fontId="1919" fillId="2" borderId="5" xfId="0" applyNumberFormat="1" applyFont="1" applyBorder="1" applyAlignment="1">
      <alignment horizontal="center"/>
    </xf>
    <xf numFmtId="1" fontId="1922" fillId="2" borderId="8" xfId="0" applyNumberFormat="1" applyFont="1" applyBorder="1" applyAlignment="1">
      <alignment horizontal="center"/>
    </xf>
    <xf numFmtId="0" fontId="1919" fillId="2" borderId="9" xfId="0" applyFont="1" applyBorder="1" applyAlignment="1">
      <alignment horizontal="center"/>
    </xf>
    <xf numFmtId="0" fontId="1919" fillId="2" borderId="10" xfId="0" applyFont="1" applyBorder="1" applyAlignment="1">
      <alignment horizontal="center"/>
    </xf>
    <xf numFmtId="0" fontId="1919" fillId="2" borderId="9" xfId="0" applyFont="1" applyBorder="1"/>
    <xf numFmtId="0" fontId="1919" fillId="2" borderId="10" xfId="0" applyFont="1" applyBorder="1"/>
    <xf numFmtId="0" fontId="1922" fillId="2" borderId="0" xfId="0" applyFont="1" applyBorder="1" applyAlignment="1">
      <alignment horizontal="center"/>
    </xf>
    <xf numFmtId="0" fontId="1923" fillId="2" borderId="0" xfId="0" applyFont="1" applyBorder="1" applyAlignment="1">
      <alignment horizontal="center"/>
    </xf>
    <xf numFmtId="1" fontId="1919" fillId="2" borderId="8" xfId="0" applyNumberFormat="1" applyFont="1" applyBorder="1" applyAlignment="1">
      <alignment horizontal="center"/>
    </xf>
    <xf numFmtId="0" fontId="9" fillId="3" borderId="8" xfId="7" applyNumberFormat="1" applyFont="1" applyFill="1" applyBorder="1" applyAlignment="1">
      <alignment horizontal="center"/>
    </xf>
    <xf numFmtId="2" fontId="9" fillId="3" borderId="8" xfId="7" applyNumberFormat="1" applyFont="1" applyFill="1" applyBorder="1" applyAlignment="1">
      <alignment horizontal="center"/>
    </xf>
    <xf numFmtId="0" fontId="9" fillId="2" borderId="8" xfId="7" applyNumberFormat="1" applyFont="1" applyBorder="1" applyAlignment="1">
      <alignment horizontal="center"/>
    </xf>
    <xf numFmtId="1" fontId="12" fillId="2" borderId="8" xfId="7" applyNumberFormat="1" applyFont="1" applyBorder="1" applyAlignment="1">
      <alignment horizontal="center"/>
    </xf>
    <xf numFmtId="1" fontId="0" fillId="2" borderId="8" xfId="7" applyNumberFormat="1" applyFont="1" applyBorder="1" applyAlignment="1">
      <alignment horizontal="center"/>
    </xf>
    <xf numFmtId="1" fontId="9" fillId="3" borderId="8" xfId="7" applyNumberFormat="1" applyFont="1" applyFill="1" applyBorder="1" applyAlignment="1">
      <alignment horizontal="center"/>
    </xf>
    <xf numFmtId="2" fontId="9" fillId="2" borderId="8" xfId="7" applyNumberFormat="1" applyFont="1" applyBorder="1" applyAlignment="1">
      <alignment horizontal="center"/>
    </xf>
    <xf numFmtId="0" fontId="0" fillId="2" borderId="5" xfId="7" applyNumberFormat="1" applyFont="1" applyBorder="1" applyAlignment="1"/>
    <xf numFmtId="1" fontId="0" fillId="2" borderId="0" xfId="7" applyNumberFormat="1" applyFont="1" applyBorder="1" applyAlignment="1">
      <alignment horizontal="center"/>
    </xf>
    <xf numFmtId="0" fontId="9" fillId="3" borderId="8" xfId="8" applyFont="1" applyFill="1" applyBorder="1" applyAlignment="1">
      <alignment horizontal="center"/>
    </xf>
    <xf numFmtId="2" fontId="9" fillId="2" borderId="8" xfId="8" applyNumberFormat="1" applyFont="1" applyFill="1" applyBorder="1" applyAlignment="1">
      <alignment horizontal="center"/>
    </xf>
    <xf numFmtId="0" fontId="9" fillId="2" borderId="8" xfId="8" applyFont="1" applyFill="1" applyBorder="1" applyAlignment="1">
      <alignment horizontal="center"/>
    </xf>
    <xf numFmtId="1" fontId="12" fillId="2" borderId="8" xfId="8" applyNumberFormat="1" applyFont="1" applyFill="1" applyBorder="1" applyAlignment="1">
      <alignment horizontal="center"/>
    </xf>
    <xf numFmtId="1" fontId="0" fillId="2" borderId="8" xfId="8" applyNumberFormat="1" applyFont="1" applyFill="1" applyBorder="1" applyAlignment="1">
      <alignment horizontal="center"/>
    </xf>
    <xf numFmtId="1" fontId="9" fillId="3" borderId="8" xfId="8" applyNumberFormat="1" applyFont="1" applyFill="1" applyBorder="1" applyAlignment="1">
      <alignment horizontal="center"/>
    </xf>
    <xf numFmtId="0" fontId="0" fillId="2" borderId="5" xfId="8" applyFont="1" applyFill="1" applyBorder="1" applyAlignment="1"/>
    <xf numFmtId="0" fontId="9" fillId="3" borderId="8" xfId="9" applyNumberFormat="1" applyFont="1" applyFill="1" applyBorder="1" applyAlignment="1">
      <alignment horizontal="center"/>
    </xf>
    <xf numFmtId="0" fontId="9" fillId="2" borderId="8" xfId="9" applyNumberFormat="1" applyFont="1" applyFill="1" applyBorder="1" applyAlignment="1">
      <alignment horizontal="center"/>
    </xf>
    <xf numFmtId="2" fontId="9" fillId="2" borderId="8" xfId="9" applyNumberFormat="1" applyFont="1" applyFill="1" applyBorder="1" applyAlignment="1">
      <alignment horizontal="center"/>
    </xf>
    <xf numFmtId="1" fontId="12" fillId="2" borderId="8" xfId="9" applyNumberFormat="1" applyFont="1" applyFill="1" applyBorder="1" applyAlignment="1">
      <alignment horizontal="center"/>
    </xf>
    <xf numFmtId="1" fontId="0" fillId="2" borderId="8" xfId="9" applyNumberFormat="1" applyFont="1" applyFill="1" applyBorder="1" applyAlignment="1">
      <alignment horizontal="center"/>
    </xf>
    <xf numFmtId="1" fontId="9" fillId="3" borderId="8" xfId="9" applyNumberFormat="1" applyFont="1" applyFill="1" applyBorder="1" applyAlignment="1">
      <alignment horizontal="center"/>
    </xf>
    <xf numFmtId="0" fontId="0" fillId="2" borderId="5" xfId="9" applyNumberFormat="1" applyFont="1" applyFill="1" applyBorder="1" applyAlignment="1"/>
    <xf numFmtId="0" fontId="9" fillId="3" borderId="8" xfId="10" applyFont="1" applyFill="1" applyBorder="1" applyAlignment="1">
      <alignment horizontal="center"/>
    </xf>
    <xf numFmtId="2" fontId="9" fillId="3" borderId="8" xfId="10" applyNumberFormat="1" applyFont="1" applyFill="1" applyBorder="1" applyAlignment="1">
      <alignment horizontal="center"/>
    </xf>
    <xf numFmtId="0" fontId="9" fillId="2" borderId="8" xfId="10" applyFont="1" applyBorder="1" applyAlignment="1">
      <alignment horizontal="center"/>
    </xf>
    <xf numFmtId="1" fontId="12" fillId="2" borderId="8" xfId="10" applyNumberFormat="1" applyFont="1" applyBorder="1" applyAlignment="1">
      <alignment horizontal="center"/>
    </xf>
    <xf numFmtId="1" fontId="0" fillId="2" borderId="8" xfId="10" applyNumberFormat="1" applyFont="1" applyBorder="1" applyAlignment="1">
      <alignment horizontal="center"/>
    </xf>
    <xf numFmtId="1" fontId="9" fillId="3" borderId="8" xfId="10" applyNumberFormat="1" applyFont="1" applyFill="1" applyBorder="1" applyAlignment="1">
      <alignment horizontal="center"/>
    </xf>
    <xf numFmtId="2" fontId="9" fillId="2" borderId="8" xfId="10" applyNumberFormat="1" applyFont="1" applyBorder="1" applyAlignment="1">
      <alignment horizontal="center"/>
    </xf>
    <xf numFmtId="0" fontId="0" fillId="2" borderId="5" xfId="10" applyFont="1" applyBorder="1" applyAlignment="1"/>
    <xf numFmtId="0" fontId="9" fillId="3" borderId="8" xfId="11" applyNumberFormat="1" applyFont="1" applyFill="1" applyBorder="1" applyAlignment="1">
      <alignment horizontal="center"/>
    </xf>
    <xf numFmtId="2" fontId="9" fillId="3" borderId="8" xfId="11" applyNumberFormat="1" applyFont="1" applyFill="1" applyBorder="1" applyAlignment="1">
      <alignment horizontal="center"/>
    </xf>
    <xf numFmtId="0" fontId="9" fillId="2" borderId="8" xfId="11" applyNumberFormat="1" applyFont="1" applyBorder="1" applyAlignment="1">
      <alignment horizontal="center"/>
    </xf>
    <xf numFmtId="1" fontId="12" fillId="2" borderId="8" xfId="11" applyNumberFormat="1" applyFont="1" applyBorder="1" applyAlignment="1">
      <alignment horizontal="center"/>
    </xf>
    <xf numFmtId="1" fontId="0" fillId="2" borderId="8" xfId="11" applyNumberFormat="1" applyFont="1" applyBorder="1" applyAlignment="1">
      <alignment horizontal="center"/>
    </xf>
    <xf numFmtId="1" fontId="9" fillId="3" borderId="8" xfId="11" applyNumberFormat="1" applyFont="1" applyFill="1" applyBorder="1" applyAlignment="1">
      <alignment horizontal="center"/>
    </xf>
    <xf numFmtId="2" fontId="9" fillId="2" borderId="8" xfId="11" applyNumberFormat="1" applyFont="1" applyBorder="1" applyAlignment="1">
      <alignment horizontal="center"/>
    </xf>
    <xf numFmtId="2" fontId="9" fillId="2" borderId="8" xfId="11" applyNumberFormat="1" applyFont="1" applyFill="1" applyBorder="1" applyAlignment="1">
      <alignment horizontal="center"/>
    </xf>
    <xf numFmtId="0" fontId="0" fillId="2" borderId="5" xfId="11" applyNumberFormat="1" applyFont="1" applyBorder="1" applyAlignment="1"/>
    <xf numFmtId="0" fontId="9" fillId="3" borderId="8" xfId="12" applyNumberFormat="1" applyFont="1" applyFill="1" applyBorder="1" applyAlignment="1">
      <alignment horizontal="center"/>
    </xf>
    <xf numFmtId="2" fontId="9" fillId="2" borderId="8" xfId="12" applyNumberFormat="1" applyFont="1" applyBorder="1" applyAlignment="1">
      <alignment horizontal="center"/>
    </xf>
    <xf numFmtId="0" fontId="9" fillId="2" borderId="8" xfId="12" applyNumberFormat="1" applyFont="1" applyFill="1" applyBorder="1" applyAlignment="1">
      <alignment horizontal="center"/>
    </xf>
    <xf numFmtId="1" fontId="12" fillId="2" borderId="8" xfId="12" applyNumberFormat="1" applyFont="1" applyBorder="1" applyAlignment="1">
      <alignment horizontal="center"/>
    </xf>
    <xf numFmtId="1" fontId="0" fillId="2" borderId="8" xfId="12" applyNumberFormat="1" applyFont="1" applyBorder="1" applyAlignment="1">
      <alignment horizontal="center"/>
    </xf>
    <xf numFmtId="1" fontId="9" fillId="3" borderId="8" xfId="12" applyNumberFormat="1" applyFont="1" applyFill="1" applyBorder="1" applyAlignment="1">
      <alignment horizontal="center"/>
    </xf>
    <xf numFmtId="2" fontId="9" fillId="2" borderId="8" xfId="12" applyNumberFormat="1" applyFont="1" applyFill="1" applyBorder="1" applyAlignment="1">
      <alignment horizontal="center"/>
    </xf>
    <xf numFmtId="0" fontId="0" fillId="2" borderId="5" xfId="12" applyNumberFormat="1" applyFont="1" applyBorder="1" applyAlignment="1"/>
    <xf numFmtId="0" fontId="9" fillId="3" borderId="8" xfId="13" applyFont="1" applyFill="1" applyBorder="1" applyAlignment="1">
      <alignment horizontal="center"/>
    </xf>
    <xf numFmtId="0" fontId="9" fillId="2" borderId="8" xfId="13" applyFont="1" applyBorder="1" applyAlignment="1">
      <alignment horizontal="center"/>
    </xf>
    <xf numFmtId="2" fontId="9" fillId="2" borderId="8" xfId="13" applyNumberFormat="1" applyFont="1" applyFill="1" applyBorder="1" applyAlignment="1">
      <alignment horizontal="center"/>
    </xf>
    <xf numFmtId="1" fontId="12" fillId="2" borderId="8" xfId="13" applyNumberFormat="1" applyFont="1" applyBorder="1" applyAlignment="1">
      <alignment horizontal="center"/>
    </xf>
    <xf numFmtId="1" fontId="0" fillId="2" borderId="8" xfId="13" applyNumberFormat="1" applyFont="1" applyBorder="1" applyAlignment="1">
      <alignment horizontal="center"/>
    </xf>
    <xf numFmtId="1" fontId="9" fillId="3" borderId="8" xfId="13" applyNumberFormat="1" applyFont="1" applyFill="1" applyBorder="1" applyAlignment="1">
      <alignment horizontal="center"/>
    </xf>
    <xf numFmtId="2" fontId="9" fillId="2" borderId="8" xfId="13" applyNumberFormat="1" applyFont="1" applyBorder="1" applyAlignment="1">
      <alignment horizontal="center"/>
    </xf>
    <xf numFmtId="0" fontId="0" fillId="2" borderId="5" xfId="13" applyFont="1" applyBorder="1" applyAlignment="1"/>
    <xf numFmtId="0" fontId="9" fillId="3" borderId="8" xfId="14" applyNumberFormat="1" applyFont="1" applyFill="1" applyBorder="1" applyAlignment="1">
      <alignment horizontal="center"/>
    </xf>
    <xf numFmtId="0" fontId="9" fillId="2" borderId="8" xfId="14" applyNumberFormat="1" applyFont="1" applyBorder="1" applyAlignment="1">
      <alignment horizontal="center"/>
    </xf>
    <xf numFmtId="2" fontId="9" fillId="2" borderId="8" xfId="14" applyNumberFormat="1" applyFont="1" applyFill="1" applyBorder="1" applyAlignment="1">
      <alignment horizontal="center"/>
    </xf>
    <xf numFmtId="1" fontId="12" fillId="2" borderId="8" xfId="14" applyNumberFormat="1" applyFont="1" applyBorder="1" applyAlignment="1">
      <alignment horizontal="center"/>
    </xf>
    <xf numFmtId="1" fontId="0" fillId="2" borderId="8" xfId="14" applyNumberFormat="1" applyFont="1" applyBorder="1" applyAlignment="1">
      <alignment horizontal="center"/>
    </xf>
    <xf numFmtId="1" fontId="9" fillId="3" borderId="8" xfId="14" applyNumberFormat="1" applyFont="1" applyFill="1" applyBorder="1" applyAlignment="1">
      <alignment horizontal="center"/>
    </xf>
    <xf numFmtId="2" fontId="9" fillId="2" borderId="8" xfId="14" applyNumberFormat="1" applyFont="1" applyBorder="1" applyAlignment="1">
      <alignment horizontal="center"/>
    </xf>
    <xf numFmtId="0" fontId="0" fillId="2" borderId="5" xfId="14" applyNumberFormat="1" applyFont="1" applyBorder="1" applyAlignment="1"/>
    <xf numFmtId="0" fontId="8" fillId="2" borderId="4" xfId="15" applyFont="1" applyBorder="1"/>
    <xf numFmtId="0" fontId="0" fillId="2" borderId="0" xfId="15" applyFont="1" applyBorder="1"/>
    <xf numFmtId="0" fontId="0" fillId="2" borderId="0" xfId="15" applyFont="1" applyBorder="1" applyAlignment="1">
      <alignment horizontal="center"/>
    </xf>
    <xf numFmtId="1" fontId="0" fillId="2" borderId="0" xfId="15" applyNumberFormat="1" applyFont="1" applyBorder="1"/>
    <xf numFmtId="0" fontId="0" fillId="2" borderId="5" xfId="15" applyFont="1" applyBorder="1"/>
    <xf numFmtId="0" fontId="0" fillId="2" borderId="4" xfId="16" applyFont="1" applyFill="1" applyBorder="1" applyAlignment="1"/>
    <xf numFmtId="0" fontId="0" fillId="2" borderId="0" xfId="16" applyFont="1" applyFill="1" applyBorder="1" applyAlignment="1"/>
    <xf numFmtId="0" fontId="0" fillId="2" borderId="0" xfId="16" applyFont="1" applyFill="1" applyBorder="1" applyAlignment="1">
      <alignment horizontal="center"/>
    </xf>
    <xf numFmtId="1" fontId="9" fillId="3" borderId="0" xfId="16" applyNumberFormat="1" applyFont="1" applyFill="1" applyBorder="1" applyAlignment="1">
      <alignment horizontal="center"/>
    </xf>
    <xf numFmtId="0" fontId="0" fillId="2" borderId="5" xfId="16" applyFont="1" applyFill="1" applyBorder="1" applyAlignment="1"/>
    <xf numFmtId="0" fontId="12" fillId="2" borderId="4" xfId="17" applyNumberFormat="1" applyFont="1" applyFill="1" applyBorder="1" applyAlignment="1"/>
    <xf numFmtId="0" fontId="0" fillId="2" borderId="0" xfId="17" applyNumberFormat="1" applyFont="1" applyFill="1" applyBorder="1" applyAlignment="1"/>
    <xf numFmtId="0" fontId="0" fillId="2" borderId="0" xfId="17" applyNumberFormat="1" applyFont="1" applyFill="1" applyBorder="1" applyAlignment="1">
      <alignment horizontal="center"/>
    </xf>
    <xf numFmtId="1" fontId="0" fillId="2" borderId="0" xfId="17" applyNumberFormat="1" applyFont="1" applyFill="1" applyBorder="1" applyAlignment="1"/>
    <xf numFmtId="1" fontId="9" fillId="3" borderId="0" xfId="17" applyNumberFormat="1" applyFont="1" applyFill="1" applyBorder="1" applyAlignment="1">
      <alignment horizontal="center"/>
    </xf>
    <xf numFmtId="0" fontId="0" fillId="2" borderId="5" xfId="17" applyNumberFormat="1" applyFont="1" applyFill="1" applyBorder="1" applyAlignment="1"/>
    <xf numFmtId="0" fontId="0" fillId="2" borderId="4" xfId="18" applyFont="1" applyBorder="1" applyAlignment="1">
      <alignment horizontal="center"/>
    </xf>
    <xf numFmtId="0" fontId="0" fillId="2" borderId="0" xfId="18" applyFont="1" applyBorder="1" applyAlignment="1">
      <alignment horizontal="center"/>
    </xf>
    <xf numFmtId="0" fontId="0" fillId="2" borderId="0" xfId="18" applyFont="1" applyBorder="1" applyAlignment="1"/>
    <xf numFmtId="0" fontId="0" fillId="2" borderId="5" xfId="18" applyFont="1" applyBorder="1" applyAlignment="1"/>
    <xf numFmtId="0" fontId="1922" fillId="2" borderId="4" xfId="0" applyFont="1" applyBorder="1"/>
    <xf numFmtId="1" fontId="1919" fillId="2" borderId="0" xfId="0" applyNumberFormat="1" applyFont="1" applyBorder="1"/>
    <xf numFmtId="0" fontId="0" fillId="2" borderId="11" xfId="19" applyFont="1" applyBorder="1"/>
    <xf numFmtId="0" fontId="0" fillId="2" borderId="12" xfId="19" applyFont="1" applyBorder="1"/>
    <xf numFmtId="0" fontId="0" fillId="2" borderId="12" xfId="19" applyFont="1" applyBorder="1" applyAlignment="1">
      <alignment horizontal="center"/>
    </xf>
    <xf numFmtId="1" fontId="0" fillId="2" borderId="12" xfId="19" applyNumberFormat="1" applyFont="1" applyBorder="1"/>
    <xf numFmtId="0" fontId="0" fillId="2" borderId="10" xfId="19" applyFont="1" applyBorder="1"/>
    <xf numFmtId="1" fontId="1923" fillId="2" borderId="0" xfId="0" applyNumberFormat="1" applyFont="1"/>
    <xf numFmtId="1" fontId="0" fillId="2" borderId="0" xfId="20" applyNumberFormat="1" applyFont="1" applyFill="1" applyBorder="1" applyAlignment="1"/>
    <xf numFmtId="1" fontId="0" fillId="2" borderId="0" xfId="21" applyNumberFormat="1" applyFont="1" applyBorder="1" applyAlignment="1"/>
    <xf numFmtId="1" fontId="0" fillId="2" borderId="0" xfId="22" applyNumberFormat="1" applyFont="1" applyFill="1" applyBorder="1" applyAlignment="1"/>
    <xf numFmtId="1" fontId="0" fillId="2" borderId="0" xfId="23" applyNumberFormat="1" applyFont="1" applyBorder="1"/>
    <xf numFmtId="1" fontId="0" fillId="2" borderId="0" xfId="24" applyNumberFormat="1" applyFont="1" applyBorder="1" applyAlignment="1"/>
    <xf numFmtId="0" fontId="1923" fillId="2" borderId="0" xfId="0" applyFont="1"/>
    <xf numFmtId="1" fontId="0" fillId="2" borderId="0" xfId="25" applyNumberFormat="1" applyFont="1" applyFill="1" applyBorder="1" applyAlignment="1"/>
    <xf numFmtId="1" fontId="0" fillId="2" borderId="0" xfId="26" applyNumberFormat="1" applyFont="1" applyBorder="1" applyAlignment="1"/>
    <xf numFmtId="1" fontId="12" fillId="2" borderId="8" xfId="27" applyNumberFormat="1" applyFont="1" applyBorder="1" applyAlignment="1">
      <alignment horizontal="center"/>
    </xf>
    <xf numFmtId="0" fontId="8" fillId="2" borderId="4" xfId="28" applyNumberFormat="1" applyFont="1" applyBorder="1" applyAlignment="1">
      <alignment horizontal="center"/>
    </xf>
    <xf numFmtId="0" fontId="8" fillId="2" borderId="0" xfId="28" applyNumberFormat="1" applyFont="1" applyBorder="1" applyAlignment="1">
      <alignment horizontal="center"/>
    </xf>
    <xf numFmtId="0" fontId="0" fillId="2" borderId="5" xfId="28" applyNumberFormat="1" applyFont="1" applyBorder="1" applyAlignment="1"/>
    <xf numFmtId="0" fontId="8" fillId="2" borderId="4" xfId="29" applyNumberFormat="1" applyFont="1" applyFill="1" applyBorder="1" applyAlignment="1"/>
    <xf numFmtId="0" fontId="0" fillId="2" borderId="0" xfId="29" applyNumberFormat="1" applyFont="1" applyFill="1" applyBorder="1" applyAlignment="1"/>
    <xf numFmtId="0" fontId="0" fillId="2" borderId="0" xfId="29" applyNumberFormat="1" applyFont="1" applyFill="1" applyBorder="1" applyAlignment="1">
      <alignment horizontal="center"/>
    </xf>
    <xf numFmtId="0" fontId="0" fillId="2" borderId="5" xfId="29" applyNumberFormat="1" applyFont="1" applyFill="1" applyBorder="1" applyAlignment="1"/>
    <xf numFmtId="0" fontId="8" fillId="2" borderId="4" xfId="30" applyFont="1" applyBorder="1" applyAlignment="1"/>
    <xf numFmtId="0" fontId="0" fillId="2" borderId="0" xfId="30" applyFont="1" applyBorder="1" applyAlignment="1"/>
    <xf numFmtId="0" fontId="0" fillId="2" borderId="0" xfId="30" applyFont="1" applyBorder="1" applyAlignment="1">
      <alignment horizontal="center"/>
    </xf>
    <xf numFmtId="0" fontId="0" fillId="2" borderId="6" xfId="30" applyFont="1" applyBorder="1" applyAlignment="1">
      <alignment horizontal="center"/>
    </xf>
    <xf numFmtId="0" fontId="0" fillId="2" borderId="3" xfId="30" applyFont="1" applyBorder="1" applyAlignment="1">
      <alignment horizontal="center" wrapText="1"/>
    </xf>
    <xf numFmtId="0" fontId="0" fillId="2" borderId="5" xfId="30" applyFont="1" applyBorder="1" applyAlignment="1"/>
    <xf numFmtId="0" fontId="0" fillId="2" borderId="4" xfId="31" applyNumberFormat="1" applyFont="1" applyFill="1" applyBorder="1" applyAlignment="1"/>
    <xf numFmtId="0" fontId="0" fillId="2" borderId="0" xfId="31" applyNumberFormat="1" applyFont="1" applyFill="1" applyBorder="1" applyAlignment="1"/>
    <xf numFmtId="0" fontId="0" fillId="2" borderId="0" xfId="31" applyNumberFormat="1" applyFont="1" applyFill="1" applyBorder="1" applyAlignment="1">
      <alignment horizontal="center"/>
    </xf>
    <xf numFmtId="0" fontId="8" fillId="2" borderId="7" xfId="31" applyNumberFormat="1" applyFont="1" applyFill="1" applyBorder="1" applyAlignment="1">
      <alignment horizontal="center"/>
    </xf>
    <xf numFmtId="0" fontId="8" fillId="2" borderId="7" xfId="31" applyNumberFormat="1" applyFont="1" applyFill="1" applyBorder="1" applyAlignment="1">
      <alignment horizontal="center" wrapText="1"/>
    </xf>
    <xf numFmtId="0" fontId="0" fillId="2" borderId="5" xfId="31" applyNumberFormat="1" applyFont="1" applyFill="1" applyBorder="1" applyAlignment="1"/>
    <xf numFmtId="0" fontId="0" fillId="2" borderId="4" xfId="32" applyNumberFormat="1" applyFont="1" applyBorder="1" applyAlignment="1"/>
    <xf numFmtId="0" fontId="0" fillId="2" borderId="0" xfId="32" applyNumberFormat="1" applyFont="1" applyBorder="1" applyAlignment="1"/>
    <xf numFmtId="0" fontId="0" fillId="2" borderId="0" xfId="32" applyNumberFormat="1" applyFont="1" applyBorder="1" applyAlignment="1">
      <alignment horizontal="center"/>
    </xf>
    <xf numFmtId="0" fontId="8" fillId="2" borderId="7" xfId="32" applyNumberFormat="1" applyFont="1" applyBorder="1" applyAlignment="1">
      <alignment horizontal="center"/>
    </xf>
    <xf numFmtId="0" fontId="8" fillId="2" borderId="7" xfId="32" applyNumberFormat="1" applyFont="1" applyBorder="1" applyAlignment="1">
      <alignment horizontal="center" wrapText="1"/>
    </xf>
    <xf numFmtId="0" fontId="0" fillId="2" borderId="5" xfId="32" applyNumberFormat="1" applyFont="1" applyBorder="1" applyAlignment="1"/>
    <xf numFmtId="0" fontId="9" fillId="3" borderId="8" xfId="33" applyFont="1" applyFill="1" applyBorder="1" applyAlignment="1">
      <alignment horizontal="center"/>
    </xf>
    <xf numFmtId="2" fontId="9" fillId="3" borderId="8" xfId="33" applyNumberFormat="1" applyFont="1" applyFill="1" applyBorder="1" applyAlignment="1">
      <alignment horizontal="center"/>
    </xf>
    <xf numFmtId="0" fontId="9" fillId="2" borderId="8" xfId="33" applyFont="1" applyBorder="1" applyAlignment="1">
      <alignment horizontal="center"/>
    </xf>
    <xf numFmtId="1" fontId="12" fillId="2" borderId="8" xfId="33" applyNumberFormat="1" applyFont="1" applyBorder="1" applyAlignment="1">
      <alignment horizontal="center"/>
    </xf>
    <xf numFmtId="1" fontId="0" fillId="2" borderId="8" xfId="33" applyNumberFormat="1" applyFont="1" applyBorder="1" applyAlignment="1">
      <alignment horizontal="center"/>
    </xf>
    <xf numFmtId="1" fontId="9" fillId="3" borderId="8" xfId="33" applyNumberFormat="1" applyFont="1" applyFill="1" applyBorder="1" applyAlignment="1">
      <alignment horizontal="center"/>
    </xf>
    <xf numFmtId="2" fontId="9" fillId="2" borderId="8" xfId="33" applyNumberFormat="1" applyFont="1" applyBorder="1" applyAlignment="1">
      <alignment horizontal="center"/>
    </xf>
    <xf numFmtId="0" fontId="0" fillId="2" borderId="5" xfId="33" applyFont="1" applyBorder="1" applyAlignment="1"/>
    <xf numFmtId="1" fontId="0" fillId="2" borderId="0" xfId="33" applyNumberFormat="1" applyFont="1" applyBorder="1" applyAlignment="1">
      <alignment horizontal="center"/>
    </xf>
    <xf numFmtId="0" fontId="9" fillId="3" borderId="8" xfId="34" applyNumberFormat="1" applyFont="1" applyFill="1" applyBorder="1" applyAlignment="1">
      <alignment horizontal="center"/>
    </xf>
    <xf numFmtId="2" fontId="9" fillId="2" borderId="8" xfId="34" applyNumberFormat="1" applyFont="1" applyBorder="1" applyAlignment="1">
      <alignment horizontal="center"/>
    </xf>
    <xf numFmtId="0" fontId="9" fillId="2" borderId="8" xfId="34" applyNumberFormat="1" applyFont="1" applyBorder="1" applyAlignment="1">
      <alignment horizontal="center"/>
    </xf>
    <xf numFmtId="1" fontId="12" fillId="2" borderId="8" xfId="34" applyNumberFormat="1" applyFont="1" applyBorder="1" applyAlignment="1">
      <alignment horizontal="center"/>
    </xf>
    <xf numFmtId="1" fontId="0" fillId="2" borderId="8" xfId="34" applyNumberFormat="1" applyFont="1" applyBorder="1" applyAlignment="1">
      <alignment horizontal="center"/>
    </xf>
    <xf numFmtId="1" fontId="9" fillId="3" borderId="8" xfId="34" applyNumberFormat="1" applyFont="1" applyFill="1" applyBorder="1" applyAlignment="1">
      <alignment horizontal="center"/>
    </xf>
    <xf numFmtId="0" fontId="0" fillId="2" borderId="5" xfId="34" applyNumberFormat="1" applyFont="1" applyBorder="1" applyAlignment="1"/>
    <xf numFmtId="0" fontId="9" fillId="3" borderId="8" xfId="35" applyNumberFormat="1" applyFont="1" applyFill="1" applyBorder="1" applyAlignment="1">
      <alignment horizontal="center"/>
    </xf>
    <xf numFmtId="0" fontId="9" fillId="2" borderId="8" xfId="35" applyNumberFormat="1" applyFont="1" applyFill="1" applyBorder="1" applyAlignment="1">
      <alignment horizontal="center"/>
    </xf>
    <xf numFmtId="2" fontId="9" fillId="2" borderId="8" xfId="35" applyNumberFormat="1" applyFont="1" applyFill="1" applyBorder="1" applyAlignment="1">
      <alignment horizontal="center"/>
    </xf>
    <xf numFmtId="1" fontId="12" fillId="2" borderId="8" xfId="35" applyNumberFormat="1" applyFont="1" applyFill="1" applyBorder="1" applyAlignment="1">
      <alignment horizontal="center"/>
    </xf>
    <xf numFmtId="1" fontId="0" fillId="2" borderId="8" xfId="35" applyNumberFormat="1" applyFont="1" applyFill="1" applyBorder="1" applyAlignment="1">
      <alignment horizontal="center"/>
    </xf>
    <xf numFmtId="1" fontId="9" fillId="3" borderId="8" xfId="35" applyNumberFormat="1" applyFont="1" applyFill="1" applyBorder="1" applyAlignment="1">
      <alignment horizontal="center"/>
    </xf>
    <xf numFmtId="0" fontId="0" fillId="2" borderId="5" xfId="35" applyNumberFormat="1" applyFont="1" applyFill="1" applyBorder="1" applyAlignment="1"/>
    <xf numFmtId="0" fontId="9" fillId="3" borderId="8" xfId="36" applyNumberFormat="1" applyFont="1" applyFill="1" applyBorder="1" applyAlignment="1">
      <alignment horizontal="center"/>
    </xf>
    <xf numFmtId="2" fontId="9" fillId="3" borderId="8" xfId="36" applyNumberFormat="1" applyFont="1" applyFill="1" applyBorder="1" applyAlignment="1">
      <alignment horizontal="center"/>
    </xf>
    <xf numFmtId="0" fontId="9" fillId="2" borderId="8" xfId="36" applyNumberFormat="1" applyFont="1" applyBorder="1" applyAlignment="1">
      <alignment horizontal="center"/>
    </xf>
    <xf numFmtId="1" fontId="12" fillId="2" borderId="8" xfId="36" applyNumberFormat="1" applyFont="1" applyBorder="1" applyAlignment="1">
      <alignment horizontal="center"/>
    </xf>
    <xf numFmtId="1" fontId="0" fillId="2" borderId="8" xfId="36" applyNumberFormat="1" applyFont="1" applyBorder="1" applyAlignment="1">
      <alignment horizontal="center"/>
    </xf>
    <xf numFmtId="1" fontId="9" fillId="3" borderId="8" xfId="36" applyNumberFormat="1" applyFont="1" applyFill="1" applyBorder="1" applyAlignment="1">
      <alignment horizontal="center"/>
    </xf>
    <xf numFmtId="2" fontId="9" fillId="2" borderId="8" xfId="36" applyNumberFormat="1" applyFont="1" applyBorder="1" applyAlignment="1">
      <alignment horizontal="center"/>
    </xf>
    <xf numFmtId="0" fontId="0" fillId="2" borderId="5" xfId="36" applyNumberFormat="1" applyFont="1" applyBorder="1" applyAlignment="1"/>
    <xf numFmtId="0" fontId="9" fillId="3" borderId="8" xfId="37" applyFont="1" applyFill="1" applyBorder="1" applyAlignment="1">
      <alignment horizontal="center"/>
    </xf>
    <xf numFmtId="2" fontId="9" fillId="3" borderId="8" xfId="37" applyNumberFormat="1" applyFont="1" applyFill="1" applyBorder="1" applyAlignment="1">
      <alignment horizontal="center"/>
    </xf>
    <xf numFmtId="0" fontId="9" fillId="2" borderId="8" xfId="37" applyFont="1" applyBorder="1" applyAlignment="1">
      <alignment horizontal="center"/>
    </xf>
    <xf numFmtId="1" fontId="12" fillId="2" borderId="8" xfId="37" applyNumberFormat="1" applyFont="1" applyBorder="1" applyAlignment="1">
      <alignment horizontal="center"/>
    </xf>
    <xf numFmtId="1" fontId="0" fillId="2" borderId="8" xfId="37" applyNumberFormat="1" applyFont="1" applyBorder="1" applyAlignment="1">
      <alignment horizontal="center"/>
    </xf>
    <xf numFmtId="1" fontId="9" fillId="3" borderId="8" xfId="37" applyNumberFormat="1" applyFont="1" applyFill="1" applyBorder="1" applyAlignment="1">
      <alignment horizontal="center"/>
    </xf>
    <xf numFmtId="2" fontId="9" fillId="2" borderId="8" xfId="37" applyNumberFormat="1" applyFont="1" applyBorder="1" applyAlignment="1">
      <alignment horizontal="center"/>
    </xf>
    <xf numFmtId="2" fontId="9" fillId="2" borderId="8" xfId="37" applyNumberFormat="1" applyFont="1" applyFill="1" applyBorder="1" applyAlignment="1">
      <alignment horizontal="center"/>
    </xf>
    <xf numFmtId="0" fontId="0" fillId="2" borderId="5" xfId="37" applyFont="1" applyBorder="1"/>
    <xf numFmtId="0" fontId="9" fillId="3" borderId="8" xfId="38" applyNumberFormat="1" applyFont="1" applyFill="1" applyBorder="1" applyAlignment="1">
      <alignment horizontal="center"/>
    </xf>
    <xf numFmtId="2" fontId="9" fillId="2" borderId="8" xfId="38" applyNumberFormat="1" applyFont="1" applyBorder="1" applyAlignment="1">
      <alignment horizontal="center"/>
    </xf>
    <xf numFmtId="0" fontId="9" fillId="2" borderId="8" xfId="38" applyNumberFormat="1" applyFont="1" applyFill="1" applyBorder="1" applyAlignment="1">
      <alignment horizontal="center"/>
    </xf>
    <xf numFmtId="1" fontId="12" fillId="2" borderId="8" xfId="38" applyNumberFormat="1" applyFont="1" applyBorder="1" applyAlignment="1">
      <alignment horizontal="center"/>
    </xf>
    <xf numFmtId="1" fontId="0" fillId="2" borderId="8" xfId="38" applyNumberFormat="1" applyFont="1" applyBorder="1" applyAlignment="1">
      <alignment horizontal="center"/>
    </xf>
    <xf numFmtId="1" fontId="9" fillId="3" borderId="8" xfId="38" applyNumberFormat="1" applyFont="1" applyFill="1" applyBorder="1" applyAlignment="1">
      <alignment horizontal="center"/>
    </xf>
    <xf numFmtId="2" fontId="9" fillId="2" borderId="8" xfId="38" applyNumberFormat="1" applyFont="1" applyFill="1" applyBorder="1" applyAlignment="1">
      <alignment horizontal="center"/>
    </xf>
    <xf numFmtId="0" fontId="0" fillId="2" borderId="5" xfId="38" applyNumberFormat="1" applyFont="1" applyBorder="1" applyAlignment="1"/>
    <xf numFmtId="0" fontId="9" fillId="3" borderId="8" xfId="39" applyNumberFormat="1" applyFont="1" applyFill="1" applyBorder="1" applyAlignment="1">
      <alignment horizontal="center"/>
    </xf>
    <xf numFmtId="0" fontId="9" fillId="2" borderId="8" xfId="39" applyNumberFormat="1" applyFont="1" applyFill="1" applyBorder="1" applyAlignment="1">
      <alignment horizontal="center"/>
    </xf>
    <xf numFmtId="2" fontId="9" fillId="2" borderId="8" xfId="39" applyNumberFormat="1" applyFont="1" applyFill="1" applyBorder="1" applyAlignment="1">
      <alignment horizontal="center"/>
    </xf>
    <xf numFmtId="1" fontId="12" fillId="2" borderId="8" xfId="39" applyNumberFormat="1" applyFont="1" applyFill="1" applyBorder="1" applyAlignment="1">
      <alignment horizontal="center"/>
    </xf>
    <xf numFmtId="1" fontId="0" fillId="2" borderId="8" xfId="39" applyNumberFormat="1" applyFont="1" applyFill="1" applyBorder="1" applyAlignment="1">
      <alignment horizontal="center"/>
    </xf>
    <xf numFmtId="1" fontId="9" fillId="3" borderId="8" xfId="39" applyNumberFormat="1" applyFont="1" applyFill="1" applyBorder="1" applyAlignment="1">
      <alignment horizontal="center"/>
    </xf>
    <xf numFmtId="0" fontId="0" fillId="2" borderId="5" xfId="39" applyNumberFormat="1" applyFont="1" applyFill="1" applyBorder="1" applyAlignment="1"/>
    <xf numFmtId="0" fontId="9" fillId="3" borderId="8" xfId="40" applyNumberFormat="1" applyFont="1" applyFill="1" applyBorder="1" applyAlignment="1">
      <alignment horizontal="center"/>
    </xf>
    <xf numFmtId="0" fontId="9" fillId="2" borderId="8" xfId="40" applyNumberFormat="1" applyFont="1" applyFill="1" applyBorder="1" applyAlignment="1">
      <alignment horizontal="center"/>
    </xf>
    <xf numFmtId="2" fontId="9" fillId="2" borderId="8" xfId="40" applyNumberFormat="1" applyFont="1" applyFill="1" applyBorder="1" applyAlignment="1">
      <alignment horizontal="center"/>
    </xf>
    <xf numFmtId="1" fontId="12" fillId="2" borderId="8" xfId="40" applyNumberFormat="1" applyFont="1" applyFill="1" applyBorder="1" applyAlignment="1">
      <alignment horizontal="center"/>
    </xf>
    <xf numFmtId="1" fontId="0" fillId="2" borderId="8" xfId="40" applyNumberFormat="1" applyFont="1" applyFill="1" applyBorder="1" applyAlignment="1">
      <alignment horizontal="center"/>
    </xf>
    <xf numFmtId="1" fontId="9" fillId="3" borderId="8" xfId="40" applyNumberFormat="1" applyFont="1" applyFill="1" applyBorder="1" applyAlignment="1">
      <alignment horizontal="center"/>
    </xf>
    <xf numFmtId="0" fontId="0" fillId="2" borderId="5" xfId="40" applyNumberFormat="1" applyFont="1" applyFill="1" applyBorder="1" applyAlignment="1"/>
    <xf numFmtId="0" fontId="8" fillId="2" borderId="4" xfId="41" applyFont="1" applyFill="1" applyBorder="1" applyAlignment="1"/>
    <xf numFmtId="0" fontId="0" fillId="2" borderId="0" xfId="41" applyFont="1" applyFill="1" applyBorder="1" applyAlignment="1"/>
    <xf numFmtId="0" fontId="0" fillId="2" borderId="0" xfId="41" applyFont="1" applyFill="1" applyBorder="1" applyAlignment="1">
      <alignment horizontal="center"/>
    </xf>
    <xf numFmtId="1" fontId="0" fillId="2" borderId="0" xfId="41" applyNumberFormat="1" applyFont="1" applyFill="1" applyBorder="1" applyAlignment="1"/>
    <xf numFmtId="0" fontId="0" fillId="2" borderId="5" xfId="41" applyFont="1" applyFill="1" applyBorder="1" applyAlignment="1"/>
    <xf numFmtId="0" fontId="0" fillId="2" borderId="4" xfId="42" applyNumberFormat="1" applyFont="1" applyFill="1" applyBorder="1" applyAlignment="1"/>
    <xf numFmtId="0" fontId="0" fillId="2" borderId="0" xfId="42" applyNumberFormat="1" applyFont="1" applyFill="1" applyBorder="1" applyAlignment="1"/>
    <xf numFmtId="0" fontId="0" fillId="2" borderId="0" xfId="42" applyNumberFormat="1" applyFont="1" applyFill="1" applyBorder="1" applyAlignment="1">
      <alignment horizontal="center"/>
    </xf>
    <xf numFmtId="1" fontId="9" fillId="3" borderId="0" xfId="42" applyNumberFormat="1" applyFont="1" applyFill="1" applyBorder="1" applyAlignment="1">
      <alignment horizontal="center"/>
    </xf>
    <xf numFmtId="0" fontId="0" fillId="2" borderId="5" xfId="42" applyNumberFormat="1" applyFont="1" applyFill="1" applyBorder="1" applyAlignment="1"/>
    <xf numFmtId="0" fontId="12" fillId="2" borderId="4" xfId="43" applyFont="1" applyBorder="1" applyAlignment="1"/>
    <xf numFmtId="0" fontId="0" fillId="2" borderId="0" xfId="43" applyFont="1" applyBorder="1" applyAlignment="1"/>
    <xf numFmtId="0" fontId="0" fillId="2" borderId="0" xfId="43" applyFont="1" applyBorder="1" applyAlignment="1">
      <alignment horizontal="center"/>
    </xf>
    <xf numFmtId="1" fontId="0" fillId="2" borderId="0" xfId="43" applyNumberFormat="1" applyFont="1" applyBorder="1" applyAlignment="1"/>
    <xf numFmtId="1" fontId="9" fillId="3" borderId="0" xfId="43" applyNumberFormat="1" applyFont="1" applyFill="1" applyBorder="1" applyAlignment="1">
      <alignment horizontal="center"/>
    </xf>
    <xf numFmtId="0" fontId="0" fillId="2" borderId="5" xfId="43" applyFont="1" applyBorder="1" applyAlignment="1"/>
    <xf numFmtId="0" fontId="0" fillId="2" borderId="4" xfId="44" applyNumberFormat="1" applyFont="1" applyBorder="1" applyAlignment="1">
      <alignment horizontal="center"/>
    </xf>
    <xf numFmtId="0" fontId="0" fillId="2" borderId="0" xfId="44" applyNumberFormat="1" applyFont="1" applyBorder="1" applyAlignment="1">
      <alignment horizontal="center"/>
    </xf>
    <xf numFmtId="0" fontId="0" fillId="2" borderId="0" xfId="44" applyNumberFormat="1" applyFont="1" applyBorder="1" applyAlignment="1"/>
    <xf numFmtId="0" fontId="0" fillId="2" borderId="5" xfId="44" applyNumberFormat="1" applyFont="1" applyBorder="1" applyAlignment="1"/>
    <xf numFmtId="0" fontId="0" fillId="2" borderId="11" xfId="45" applyFont="1" applyBorder="1"/>
    <xf numFmtId="0" fontId="0" fillId="2" borderId="12" xfId="45" applyFont="1" applyBorder="1"/>
    <xf numFmtId="0" fontId="0" fillId="2" borderId="12" xfId="45" applyFont="1" applyBorder="1" applyAlignment="1">
      <alignment horizontal="center"/>
    </xf>
    <xf numFmtId="1" fontId="0" fillId="2" borderId="12" xfId="45" applyNumberFormat="1" applyFont="1" applyBorder="1"/>
    <xf numFmtId="0" fontId="0" fillId="2" borderId="10" xfId="45" applyFont="1" applyBorder="1"/>
    <xf numFmtId="1" fontId="0" fillId="2" borderId="0" xfId="46" applyNumberFormat="1" applyFont="1" applyFill="1" applyBorder="1" applyAlignment="1"/>
    <xf numFmtId="1" fontId="0" fillId="2" borderId="0" xfId="47" applyNumberFormat="1" applyFont="1" applyBorder="1" applyAlignment="1"/>
    <xf numFmtId="1" fontId="0" fillId="2" borderId="0" xfId="48" applyNumberFormat="1" applyFont="1" applyFill="1" applyBorder="1" applyAlignment="1"/>
    <xf numFmtId="1" fontId="0" fillId="2" borderId="0" xfId="49" applyNumberFormat="1" applyFont="1" applyFill="1" applyBorder="1" applyAlignment="1"/>
    <xf numFmtId="1" fontId="0" fillId="2" borderId="0" xfId="50" applyNumberFormat="1" applyFont="1" applyBorder="1" applyAlignment="1"/>
    <xf numFmtId="1" fontId="0" fillId="2" borderId="0" xfId="51" applyNumberFormat="1" applyFont="1" applyBorder="1" applyAlignment="1"/>
    <xf numFmtId="1" fontId="0" fillId="2" borderId="0" xfId="52" applyNumberFormat="1" applyFont="1" applyBorder="1" applyAlignment="1"/>
    <xf numFmtId="1" fontId="12" fillId="2" borderId="8" xfId="53" applyNumberFormat="1" applyFont="1" applyBorder="1" applyAlignment="1">
      <alignment horizontal="center"/>
    </xf>
    <xf numFmtId="0" fontId="8" fillId="2" borderId="4" xfId="54" applyNumberFormat="1" applyFont="1" applyBorder="1" applyAlignment="1">
      <alignment horizontal="center"/>
    </xf>
    <xf numFmtId="0" fontId="8" fillId="2" borderId="0" xfId="54" applyNumberFormat="1" applyFont="1" applyBorder="1" applyAlignment="1">
      <alignment horizontal="center"/>
    </xf>
    <xf numFmtId="0" fontId="0" fillId="2" borderId="5" xfId="54" applyNumberFormat="1" applyFont="1" applyBorder="1" applyAlignment="1"/>
    <xf numFmtId="0" fontId="8" fillId="2" borderId="4" xfId="55" applyNumberFormat="1" applyFont="1" applyFill="1" applyBorder="1" applyAlignment="1"/>
    <xf numFmtId="0" fontId="0" fillId="2" borderId="0" xfId="55" applyNumberFormat="1" applyFont="1" applyFill="1" applyBorder="1" applyAlignment="1"/>
    <xf numFmtId="0" fontId="0" fillId="2" borderId="0" xfId="55" applyNumberFormat="1" applyFont="1" applyFill="1" applyBorder="1" applyAlignment="1">
      <alignment horizontal="center"/>
    </xf>
    <xf numFmtId="0" fontId="0" fillId="2" borderId="5" xfId="55" applyNumberFormat="1" applyFont="1" applyFill="1" applyBorder="1" applyAlignment="1"/>
    <xf numFmtId="0" fontId="8" fillId="2" borderId="4" xfId="56" applyFont="1" applyBorder="1" applyAlignment="1"/>
    <xf numFmtId="0" fontId="0" fillId="2" borderId="0" xfId="56" applyFont="1" applyBorder="1" applyAlignment="1"/>
    <xf numFmtId="0" fontId="0" fillId="2" borderId="0" xfId="56" applyFont="1" applyBorder="1" applyAlignment="1">
      <alignment horizontal="center"/>
    </xf>
    <xf numFmtId="0" fontId="0" fillId="2" borderId="6" xfId="56" applyFont="1" applyBorder="1" applyAlignment="1">
      <alignment horizontal="center"/>
    </xf>
    <xf numFmtId="0" fontId="0" fillId="2" borderId="3" xfId="56" applyFont="1" applyBorder="1" applyAlignment="1">
      <alignment horizontal="center" wrapText="1"/>
    </xf>
    <xf numFmtId="0" fontId="0" fillId="2" borderId="5" xfId="56" applyFont="1" applyBorder="1" applyAlignment="1"/>
    <xf numFmtId="0" fontId="0" fillId="2" borderId="4" xfId="57" applyNumberFormat="1" applyFont="1" applyFill="1" applyBorder="1" applyAlignment="1"/>
    <xf numFmtId="0" fontId="0" fillId="2" borderId="0" xfId="57" applyNumberFormat="1" applyFont="1" applyFill="1" applyBorder="1" applyAlignment="1"/>
    <xf numFmtId="0" fontId="0" fillId="2" borderId="0" xfId="57" applyNumberFormat="1" applyFont="1" applyFill="1" applyBorder="1" applyAlignment="1">
      <alignment horizontal="center"/>
    </xf>
    <xf numFmtId="0" fontId="8" fillId="2" borderId="7" xfId="57" applyNumberFormat="1" applyFont="1" applyFill="1" applyBorder="1" applyAlignment="1">
      <alignment horizontal="center"/>
    </xf>
    <xf numFmtId="0" fontId="8" fillId="2" borderId="7" xfId="57" applyNumberFormat="1" applyFont="1" applyFill="1" applyBorder="1" applyAlignment="1">
      <alignment horizontal="center" wrapText="1"/>
    </xf>
    <xf numFmtId="0" fontId="0" fillId="2" borderId="5" xfId="57" applyNumberFormat="1" applyFont="1" applyFill="1" applyBorder="1" applyAlignment="1"/>
    <xf numFmtId="0" fontId="0" fillId="2" borderId="4" xfId="58" applyNumberFormat="1" applyFont="1" applyBorder="1" applyAlignment="1"/>
    <xf numFmtId="0" fontId="0" fillId="2" borderId="0" xfId="58" applyNumberFormat="1" applyFont="1" applyBorder="1" applyAlignment="1"/>
    <xf numFmtId="0" fontId="0" fillId="2" borderId="0" xfId="58" applyNumberFormat="1" applyFont="1" applyBorder="1" applyAlignment="1">
      <alignment horizontal="center"/>
    </xf>
    <xf numFmtId="0" fontId="8" fillId="2" borderId="7" xfId="58" applyNumberFormat="1" applyFont="1" applyBorder="1" applyAlignment="1">
      <alignment horizontal="center"/>
    </xf>
    <xf numFmtId="0" fontId="8" fillId="2" borderId="7" xfId="58" applyNumberFormat="1" applyFont="1" applyBorder="1" applyAlignment="1">
      <alignment horizontal="center" wrapText="1"/>
    </xf>
    <xf numFmtId="0" fontId="0" fillId="2" borderId="5" xfId="58" applyNumberFormat="1" applyFont="1" applyBorder="1" applyAlignment="1"/>
    <xf numFmtId="0" fontId="0" fillId="2" borderId="4" xfId="59" applyNumberFormat="1" applyFont="1" applyBorder="1" applyAlignment="1"/>
    <xf numFmtId="0" fontId="0" fillId="2" borderId="0" xfId="59" applyNumberFormat="1" applyFont="1" applyBorder="1" applyAlignment="1"/>
    <xf numFmtId="0" fontId="0" fillId="2" borderId="0" xfId="59" applyNumberFormat="1" applyFont="1" applyBorder="1" applyAlignment="1">
      <alignment horizontal="center"/>
    </xf>
    <xf numFmtId="0" fontId="0" fillId="2" borderId="5" xfId="59" applyNumberFormat="1" applyFont="1" applyBorder="1" applyAlignment="1"/>
    <xf numFmtId="0" fontId="8" fillId="2" borderId="4" xfId="60" applyNumberFormat="1" applyFont="1" applyBorder="1" applyAlignment="1"/>
    <xf numFmtId="0" fontId="0" fillId="2" borderId="0" xfId="60" applyNumberFormat="1" applyFont="1" applyBorder="1" applyAlignment="1"/>
    <xf numFmtId="0" fontId="0" fillId="2" borderId="0" xfId="60" applyNumberFormat="1" applyFont="1" applyBorder="1" applyAlignment="1">
      <alignment horizontal="center"/>
    </xf>
    <xf numFmtId="0" fontId="12" fillId="2" borderId="0" xfId="60" applyNumberFormat="1" applyFont="1" applyBorder="1" applyAlignment="1">
      <alignment horizontal="center"/>
    </xf>
    <xf numFmtId="0" fontId="0" fillId="2" borderId="5" xfId="60" applyNumberFormat="1" applyFont="1" applyBorder="1" applyAlignment="1"/>
    <xf numFmtId="0" fontId="0" fillId="2" borderId="4" xfId="61" applyNumberFormat="1" applyFont="1" applyBorder="1" applyAlignment="1"/>
    <xf numFmtId="0" fontId="0" fillId="2" borderId="0" xfId="61" applyNumberFormat="1" applyFont="1" applyBorder="1" applyAlignment="1"/>
    <xf numFmtId="0" fontId="0" fillId="2" borderId="0" xfId="61" applyNumberFormat="1" applyFont="1" applyBorder="1" applyAlignment="1">
      <alignment horizontal="center"/>
    </xf>
    <xf numFmtId="0" fontId="0" fillId="2" borderId="5" xfId="61" applyNumberFormat="1" applyFont="1" applyBorder="1" applyAlignment="1"/>
    <xf numFmtId="0" fontId="9" fillId="2" borderId="4" xfId="62" applyNumberFormat="1" applyFont="1" applyFill="1" applyBorder="1" applyAlignment="1">
      <alignment horizontal="center"/>
    </xf>
    <xf numFmtId="0" fontId="9" fillId="2" borderId="0" xfId="62" applyNumberFormat="1" applyFont="1" applyFill="1" applyBorder="1" applyAlignment="1">
      <alignment horizontal="left"/>
    </xf>
    <xf numFmtId="0" fontId="9" fillId="2" borderId="0" xfId="62" applyNumberFormat="1" applyFont="1" applyFill="1" applyBorder="1" applyAlignment="1">
      <alignment horizontal="center"/>
    </xf>
    <xf numFmtId="0" fontId="0" fillId="2" borderId="0" xfId="62" applyNumberFormat="1" applyFont="1" applyFill="1" applyBorder="1" applyAlignment="1"/>
    <xf numFmtId="0" fontId="0" fillId="2" borderId="5" xfId="62" applyNumberFormat="1" applyFont="1" applyFill="1" applyBorder="1" applyAlignment="1"/>
    <xf numFmtId="0" fontId="11" fillId="2" borderId="8" xfId="63" applyFont="1" applyBorder="1" applyAlignment="1">
      <alignment horizontal="center" wrapText="1"/>
    </xf>
    <xf numFmtId="0" fontId="11" fillId="2" borderId="8" xfId="63" applyFont="1" applyBorder="1" applyAlignment="1">
      <alignment horizontal="center"/>
    </xf>
    <xf numFmtId="0" fontId="11" fillId="2" borderId="7" xfId="63" applyFont="1" applyBorder="1" applyAlignment="1">
      <alignment horizontal="center" wrapText="1"/>
    </xf>
    <xf numFmtId="0" fontId="0" fillId="2" borderId="5" xfId="63" applyFont="1" applyBorder="1"/>
    <xf numFmtId="0" fontId="9" fillId="3" borderId="8" xfId="64" applyFont="1" applyFill="1" applyBorder="1" applyAlignment="1">
      <alignment horizontal="center"/>
    </xf>
    <xf numFmtId="2" fontId="9" fillId="3" borderId="8" xfId="64" applyNumberFormat="1" applyFont="1" applyFill="1" applyBorder="1" applyAlignment="1">
      <alignment horizontal="center"/>
    </xf>
    <xf numFmtId="0" fontId="9" fillId="2" borderId="8" xfId="64" applyFont="1" applyBorder="1" applyAlignment="1">
      <alignment horizontal="center"/>
    </xf>
    <xf numFmtId="1" fontId="12" fillId="2" borderId="8" xfId="64" applyNumberFormat="1" applyFont="1" applyBorder="1" applyAlignment="1">
      <alignment horizontal="center"/>
    </xf>
    <xf numFmtId="1" fontId="0" fillId="2" borderId="8" xfId="64" applyNumberFormat="1" applyFont="1" applyBorder="1" applyAlignment="1">
      <alignment horizontal="center"/>
    </xf>
    <xf numFmtId="1" fontId="9" fillId="3" borderId="8" xfId="64" applyNumberFormat="1" applyFont="1" applyFill="1" applyBorder="1" applyAlignment="1">
      <alignment horizontal="center"/>
    </xf>
    <xf numFmtId="2" fontId="9" fillId="2" borderId="8" xfId="64" applyNumberFormat="1" applyFont="1" applyBorder="1" applyAlignment="1">
      <alignment horizontal="center"/>
    </xf>
    <xf numFmtId="0" fontId="0" fillId="2" borderId="5" xfId="64" applyFont="1" applyBorder="1" applyAlignment="1"/>
    <xf numFmtId="1" fontId="0" fillId="2" borderId="0" xfId="64" applyNumberFormat="1" applyFont="1" applyBorder="1" applyAlignment="1">
      <alignment horizontal="center"/>
    </xf>
    <xf numFmtId="0" fontId="9" fillId="3" borderId="8" xfId="65" applyNumberFormat="1" applyFont="1" applyFill="1" applyBorder="1" applyAlignment="1">
      <alignment horizontal="center"/>
    </xf>
    <xf numFmtId="2" fontId="9" fillId="2" borderId="8" xfId="65" applyNumberFormat="1" applyFont="1" applyBorder="1" applyAlignment="1">
      <alignment horizontal="center"/>
    </xf>
    <xf numFmtId="0" fontId="9" fillId="2" borderId="8" xfId="65" applyNumberFormat="1" applyFont="1" applyBorder="1" applyAlignment="1">
      <alignment horizontal="center"/>
    </xf>
    <xf numFmtId="1" fontId="12" fillId="2" borderId="8" xfId="65" applyNumberFormat="1" applyFont="1" applyBorder="1" applyAlignment="1">
      <alignment horizontal="center"/>
    </xf>
    <xf numFmtId="1" fontId="0" fillId="2" borderId="8" xfId="65" applyNumberFormat="1" applyFont="1" applyBorder="1" applyAlignment="1">
      <alignment horizontal="center"/>
    </xf>
    <xf numFmtId="1" fontId="9" fillId="3" borderId="8" xfId="65" applyNumberFormat="1" applyFont="1" applyFill="1" applyBorder="1" applyAlignment="1">
      <alignment horizontal="center"/>
    </xf>
    <xf numFmtId="0" fontId="0" fillId="2" borderId="5" xfId="65" applyNumberFormat="1" applyFont="1" applyBorder="1" applyAlignment="1"/>
    <xf numFmtId="0" fontId="9" fillId="3" borderId="8" xfId="66" applyNumberFormat="1" applyFont="1" applyFill="1" applyBorder="1" applyAlignment="1">
      <alignment horizontal="center"/>
    </xf>
    <xf numFmtId="0" fontId="9" fillId="2" borderId="8" xfId="66" applyNumberFormat="1" applyFont="1" applyFill="1" applyBorder="1" applyAlignment="1">
      <alignment horizontal="center"/>
    </xf>
    <xf numFmtId="2" fontId="9" fillId="2" borderId="8" xfId="66" applyNumberFormat="1" applyFont="1" applyFill="1" applyBorder="1" applyAlignment="1">
      <alignment horizontal="center"/>
    </xf>
    <xf numFmtId="1" fontId="12" fillId="2" borderId="8" xfId="66" applyNumberFormat="1" applyFont="1" applyFill="1" applyBorder="1" applyAlignment="1">
      <alignment horizontal="center"/>
    </xf>
    <xf numFmtId="1" fontId="0" fillId="2" borderId="8" xfId="66" applyNumberFormat="1" applyFont="1" applyFill="1" applyBorder="1" applyAlignment="1">
      <alignment horizontal="center"/>
    </xf>
    <xf numFmtId="1" fontId="9" fillId="3" borderId="8" xfId="66" applyNumberFormat="1" applyFont="1" applyFill="1" applyBorder="1" applyAlignment="1">
      <alignment horizontal="center"/>
    </xf>
    <xf numFmtId="0" fontId="0" fillId="2" borderId="5" xfId="66" applyNumberFormat="1" applyFont="1" applyFill="1" applyBorder="1" applyAlignment="1"/>
    <xf numFmtId="0" fontId="9" fillId="3" borderId="8" xfId="67" applyNumberFormat="1" applyFont="1" applyFill="1" applyBorder="1" applyAlignment="1">
      <alignment horizontal="center"/>
    </xf>
    <xf numFmtId="2" fontId="9" fillId="3" borderId="8" xfId="67" applyNumberFormat="1" applyFont="1" applyFill="1" applyBorder="1" applyAlignment="1">
      <alignment horizontal="center"/>
    </xf>
    <xf numFmtId="0" fontId="9" fillId="2" borderId="8" xfId="67" applyNumberFormat="1" applyFont="1" applyBorder="1" applyAlignment="1">
      <alignment horizontal="center"/>
    </xf>
    <xf numFmtId="1" fontId="12" fillId="2" borderId="8" xfId="67" applyNumberFormat="1" applyFont="1" applyBorder="1" applyAlignment="1">
      <alignment horizontal="center"/>
    </xf>
    <xf numFmtId="1" fontId="0" fillId="2" borderId="8" xfId="67" applyNumberFormat="1" applyFont="1" applyBorder="1" applyAlignment="1">
      <alignment horizontal="center"/>
    </xf>
    <xf numFmtId="1" fontId="9" fillId="3" borderId="8" xfId="67" applyNumberFormat="1" applyFont="1" applyFill="1" applyBorder="1" applyAlignment="1">
      <alignment horizontal="center"/>
    </xf>
    <xf numFmtId="2" fontId="9" fillId="2" borderId="8" xfId="67" applyNumberFormat="1" applyFont="1" applyBorder="1" applyAlignment="1">
      <alignment horizontal="center"/>
    </xf>
    <xf numFmtId="0" fontId="0" fillId="2" borderId="5" xfId="67" applyNumberFormat="1" applyFont="1" applyBorder="1" applyAlignment="1"/>
    <xf numFmtId="0" fontId="9" fillId="3" borderId="8" xfId="68" applyFont="1" applyFill="1" applyBorder="1" applyAlignment="1">
      <alignment horizontal="center"/>
    </xf>
    <xf numFmtId="2" fontId="9" fillId="2" borderId="8" xfId="68" applyNumberFormat="1" applyFont="1" applyBorder="1" applyAlignment="1">
      <alignment horizontal="center"/>
    </xf>
    <xf numFmtId="1" fontId="12" fillId="2" borderId="8" xfId="68" applyNumberFormat="1" applyFont="1" applyBorder="1" applyAlignment="1">
      <alignment horizontal="center"/>
    </xf>
    <xf numFmtId="1" fontId="0" fillId="2" borderId="8" xfId="68" applyNumberFormat="1" applyFont="1" applyBorder="1" applyAlignment="1">
      <alignment horizontal="center"/>
    </xf>
    <xf numFmtId="1" fontId="9" fillId="3" borderId="8" xfId="68" applyNumberFormat="1" applyFont="1" applyFill="1" applyBorder="1" applyAlignment="1">
      <alignment horizontal="center"/>
    </xf>
    <xf numFmtId="2" fontId="9" fillId="2" borderId="8" xfId="68" applyNumberFormat="1" applyFont="1" applyFill="1" applyBorder="1" applyAlignment="1">
      <alignment horizontal="center"/>
    </xf>
    <xf numFmtId="0" fontId="0" fillId="2" borderId="5" xfId="68" applyFont="1" applyBorder="1"/>
    <xf numFmtId="0" fontId="9" fillId="3" borderId="8" xfId="69" applyFont="1" applyFill="1" applyBorder="1" applyAlignment="1">
      <alignment horizontal="center"/>
    </xf>
    <xf numFmtId="2" fontId="9" fillId="3" borderId="8" xfId="69" applyNumberFormat="1" applyFont="1" applyFill="1" applyBorder="1" applyAlignment="1">
      <alignment horizontal="center"/>
    </xf>
    <xf numFmtId="0" fontId="9" fillId="2" borderId="8" xfId="69" applyFont="1" applyFill="1" applyBorder="1" applyAlignment="1">
      <alignment horizontal="center"/>
    </xf>
    <xf numFmtId="1" fontId="12" fillId="2" borderId="8" xfId="69" applyNumberFormat="1" applyFont="1" applyFill="1" applyBorder="1" applyAlignment="1">
      <alignment horizontal="center"/>
    </xf>
    <xf numFmtId="1" fontId="0" fillId="2" borderId="8" xfId="69" applyNumberFormat="1" applyFont="1" applyFill="1" applyBorder="1" applyAlignment="1">
      <alignment horizontal="center"/>
    </xf>
    <xf numFmtId="1" fontId="9" fillId="3" borderId="8" xfId="69" applyNumberFormat="1" applyFont="1" applyFill="1" applyBorder="1" applyAlignment="1">
      <alignment horizontal="center"/>
    </xf>
    <xf numFmtId="2" fontId="9" fillId="2" borderId="8" xfId="69" applyNumberFormat="1" applyFont="1" applyFill="1" applyBorder="1" applyAlignment="1">
      <alignment horizontal="center"/>
    </xf>
    <xf numFmtId="0" fontId="0" fillId="2" borderId="5" xfId="69" applyFont="1" applyFill="1" applyBorder="1" applyAlignment="1"/>
    <xf numFmtId="0" fontId="9" fillId="3" borderId="8" xfId="70" applyNumberFormat="1" applyFont="1" applyFill="1" applyBorder="1" applyAlignment="1">
      <alignment horizontal="center"/>
    </xf>
    <xf numFmtId="2" fontId="9" fillId="2" borderId="8" xfId="70" applyNumberFormat="1" applyFont="1" applyBorder="1" applyAlignment="1">
      <alignment horizontal="center"/>
    </xf>
    <xf numFmtId="1" fontId="12" fillId="2" borderId="8" xfId="70" applyNumberFormat="1" applyFont="1" applyBorder="1" applyAlignment="1">
      <alignment horizontal="center"/>
    </xf>
    <xf numFmtId="1" fontId="0" fillId="2" borderId="8" xfId="70" applyNumberFormat="1" applyFont="1" applyBorder="1" applyAlignment="1">
      <alignment horizontal="center"/>
    </xf>
    <xf numFmtId="1" fontId="9" fillId="3" borderId="8" xfId="70" applyNumberFormat="1" applyFont="1" applyFill="1" applyBorder="1" applyAlignment="1">
      <alignment horizontal="center"/>
    </xf>
    <xf numFmtId="2" fontId="9" fillId="2" borderId="8" xfId="70" applyNumberFormat="1" applyFont="1" applyFill="1" applyBorder="1" applyAlignment="1">
      <alignment horizontal="center"/>
    </xf>
    <xf numFmtId="0" fontId="0" fillId="2" borderId="5" xfId="70" applyNumberFormat="1" applyFont="1" applyBorder="1" applyAlignment="1"/>
    <xf numFmtId="0" fontId="9" fillId="3" borderId="8" xfId="71" applyNumberFormat="1" applyFont="1" applyFill="1" applyBorder="1" applyAlignment="1">
      <alignment horizontal="center"/>
    </xf>
    <xf numFmtId="2" fontId="9" fillId="3" borderId="8" xfId="71" applyNumberFormat="1" applyFont="1" applyFill="1" applyBorder="1" applyAlignment="1">
      <alignment horizontal="center"/>
    </xf>
    <xf numFmtId="0" fontId="9" fillId="2" borderId="8" xfId="71" applyNumberFormat="1" applyFont="1" applyFill="1" applyBorder="1" applyAlignment="1">
      <alignment horizontal="center"/>
    </xf>
    <xf numFmtId="1" fontId="12" fillId="2" borderId="8" xfId="71" applyNumberFormat="1" applyFont="1" applyBorder="1" applyAlignment="1">
      <alignment horizontal="center"/>
    </xf>
    <xf numFmtId="1" fontId="0" fillId="2" borderId="8" xfId="71" applyNumberFormat="1" applyFont="1" applyBorder="1" applyAlignment="1">
      <alignment horizontal="center"/>
    </xf>
    <xf numFmtId="1" fontId="9" fillId="3" borderId="8" xfId="71" applyNumberFormat="1" applyFont="1" applyFill="1" applyBorder="1" applyAlignment="1">
      <alignment horizontal="center"/>
    </xf>
    <xf numFmtId="2" fontId="9" fillId="2" borderId="8" xfId="71" applyNumberFormat="1" applyFont="1" applyBorder="1" applyAlignment="1">
      <alignment horizontal="center"/>
    </xf>
    <xf numFmtId="2" fontId="9" fillId="2" borderId="8" xfId="71" applyNumberFormat="1" applyFont="1" applyFill="1" applyBorder="1" applyAlignment="1">
      <alignment horizontal="center"/>
    </xf>
    <xf numFmtId="0" fontId="0" fillId="2" borderId="5" xfId="71" applyNumberFormat="1" applyFont="1" applyBorder="1" applyAlignment="1"/>
    <xf numFmtId="0" fontId="9" fillId="3" borderId="8" xfId="72" applyNumberFormat="1" applyFont="1" applyFill="1" applyBorder="1" applyAlignment="1">
      <alignment horizontal="center"/>
    </xf>
    <xf numFmtId="2" fontId="9" fillId="2" borderId="8" xfId="72" applyNumberFormat="1" applyFont="1" applyBorder="1" applyAlignment="1">
      <alignment horizontal="center"/>
    </xf>
    <xf numFmtId="0" fontId="9" fillId="2" borderId="8" xfId="72" applyNumberFormat="1" applyFont="1" applyFill="1" applyBorder="1" applyAlignment="1">
      <alignment horizontal="center"/>
    </xf>
    <xf numFmtId="1" fontId="12" fillId="2" borderId="8" xfId="72" applyNumberFormat="1" applyFont="1" applyBorder="1" applyAlignment="1">
      <alignment horizontal="center"/>
    </xf>
    <xf numFmtId="1" fontId="0" fillId="2" borderId="8" xfId="72" applyNumberFormat="1" applyFont="1" applyBorder="1" applyAlignment="1">
      <alignment horizontal="center"/>
    </xf>
    <xf numFmtId="1" fontId="9" fillId="3" borderId="8" xfId="72" applyNumberFormat="1" applyFont="1" applyFill="1" applyBorder="1" applyAlignment="1">
      <alignment horizontal="center"/>
    </xf>
    <xf numFmtId="2" fontId="9" fillId="2" borderId="8" xfId="72" applyNumberFormat="1" applyFont="1" applyFill="1" applyBorder="1" applyAlignment="1">
      <alignment horizontal="center"/>
    </xf>
    <xf numFmtId="0" fontId="0" fillId="2" borderId="5" xfId="72" applyNumberFormat="1" applyFont="1" applyBorder="1" applyAlignment="1"/>
    <xf numFmtId="0" fontId="9" fillId="3" borderId="8" xfId="73" applyNumberFormat="1" applyFont="1" applyFill="1" applyBorder="1" applyAlignment="1">
      <alignment horizontal="center"/>
    </xf>
    <xf numFmtId="0" fontId="9" fillId="2" borderId="8" xfId="73" applyNumberFormat="1" applyFont="1" applyFill="1" applyBorder="1" applyAlignment="1">
      <alignment horizontal="center"/>
    </xf>
    <xf numFmtId="2" fontId="9" fillId="2" borderId="8" xfId="73" applyNumberFormat="1" applyFont="1" applyFill="1" applyBorder="1" applyAlignment="1">
      <alignment horizontal="center"/>
    </xf>
    <xf numFmtId="1" fontId="12" fillId="2" borderId="8" xfId="73" applyNumberFormat="1" applyFont="1" applyFill="1" applyBorder="1" applyAlignment="1">
      <alignment horizontal="center"/>
    </xf>
    <xf numFmtId="1" fontId="0" fillId="2" borderId="8" xfId="73" applyNumberFormat="1" applyFont="1" applyFill="1" applyBorder="1" applyAlignment="1">
      <alignment horizontal="center"/>
    </xf>
    <xf numFmtId="1" fontId="9" fillId="3" borderId="8" xfId="73" applyNumberFormat="1" applyFont="1" applyFill="1" applyBorder="1" applyAlignment="1">
      <alignment horizontal="center"/>
    </xf>
    <xf numFmtId="0" fontId="0" fillId="2" borderId="5" xfId="73" applyNumberFormat="1" applyFont="1" applyFill="1" applyBorder="1" applyAlignment="1"/>
    <xf numFmtId="0" fontId="9" fillId="3" borderId="8" xfId="74" applyNumberFormat="1" applyFont="1" applyFill="1" applyBorder="1" applyAlignment="1">
      <alignment horizontal="center"/>
    </xf>
    <xf numFmtId="2" fontId="9" fillId="2" borderId="8" xfId="74" applyNumberFormat="1" applyFont="1" applyBorder="1" applyAlignment="1">
      <alignment horizontal="center"/>
    </xf>
    <xf numFmtId="0" fontId="9" fillId="2" borderId="8" xfId="74" applyNumberFormat="1" applyFont="1" applyFill="1" applyBorder="1" applyAlignment="1">
      <alignment horizontal="center"/>
    </xf>
    <xf numFmtId="1" fontId="12" fillId="2" borderId="8" xfId="74" applyNumberFormat="1" applyFont="1" applyBorder="1" applyAlignment="1">
      <alignment horizontal="center"/>
    </xf>
    <xf numFmtId="1" fontId="0" fillId="2" borderId="8" xfId="74" applyNumberFormat="1" applyFont="1" applyBorder="1" applyAlignment="1">
      <alignment horizontal="center"/>
    </xf>
    <xf numFmtId="1" fontId="9" fillId="3" borderId="8" xfId="74" applyNumberFormat="1" applyFont="1" applyFill="1" applyBorder="1" applyAlignment="1">
      <alignment horizontal="center"/>
    </xf>
    <xf numFmtId="2" fontId="9" fillId="2" borderId="8" xfId="74" applyNumberFormat="1" applyFont="1" applyFill="1" applyBorder="1" applyAlignment="1">
      <alignment horizontal="center"/>
    </xf>
    <xf numFmtId="0" fontId="0" fillId="2" borderId="5" xfId="74" applyNumberFormat="1" applyFont="1" applyBorder="1" applyAlignment="1"/>
    <xf numFmtId="0" fontId="9" fillId="3" borderId="8" xfId="75" applyFont="1" applyFill="1" applyBorder="1" applyAlignment="1">
      <alignment horizontal="center"/>
    </xf>
    <xf numFmtId="0" fontId="9" fillId="2" borderId="8" xfId="75" applyFont="1" applyBorder="1" applyAlignment="1">
      <alignment horizontal="center"/>
    </xf>
    <xf numFmtId="2" fontId="9" fillId="2" borderId="8" xfId="75" applyNumberFormat="1" applyFont="1" applyFill="1" applyBorder="1" applyAlignment="1">
      <alignment horizontal="center"/>
    </xf>
    <xf numFmtId="1" fontId="12" fillId="2" borderId="8" xfId="75" applyNumberFormat="1" applyFont="1" applyBorder="1" applyAlignment="1">
      <alignment horizontal="center"/>
    </xf>
    <xf numFmtId="1" fontId="0" fillId="2" borderId="8" xfId="75" applyNumberFormat="1" applyFont="1" applyBorder="1" applyAlignment="1">
      <alignment horizontal="center"/>
    </xf>
    <xf numFmtId="1" fontId="9" fillId="3" borderId="8" xfId="75" applyNumberFormat="1" applyFont="1" applyFill="1" applyBorder="1" applyAlignment="1">
      <alignment horizontal="center"/>
    </xf>
    <xf numFmtId="2" fontId="9" fillId="2" borderId="8" xfId="75" applyNumberFormat="1" applyFont="1" applyBorder="1" applyAlignment="1">
      <alignment horizontal="center"/>
    </xf>
    <xf numFmtId="0" fontId="0" fillId="2" borderId="5" xfId="75" applyFont="1" applyBorder="1"/>
    <xf numFmtId="0" fontId="9" fillId="3" borderId="8" xfId="76" applyFont="1" applyFill="1" applyBorder="1" applyAlignment="1">
      <alignment horizontal="center"/>
    </xf>
    <xf numFmtId="0" fontId="9" fillId="2" borderId="8" xfId="76" applyFont="1" applyBorder="1" applyAlignment="1">
      <alignment horizontal="center"/>
    </xf>
    <xf numFmtId="2" fontId="9" fillId="2" borderId="8" xfId="76" applyNumberFormat="1" applyFont="1" applyFill="1" applyBorder="1" applyAlignment="1">
      <alignment horizontal="center"/>
    </xf>
    <xf numFmtId="1" fontId="12" fillId="2" borderId="8" xfId="76" applyNumberFormat="1" applyFont="1" applyBorder="1" applyAlignment="1">
      <alignment horizontal="center"/>
    </xf>
    <xf numFmtId="1" fontId="0" fillId="2" borderId="8" xfId="76" applyNumberFormat="1" applyFont="1" applyBorder="1" applyAlignment="1">
      <alignment horizontal="center"/>
    </xf>
    <xf numFmtId="1" fontId="9" fillId="3" borderId="8" xfId="76" applyNumberFormat="1" applyFont="1" applyFill="1" applyBorder="1" applyAlignment="1">
      <alignment horizontal="center"/>
    </xf>
    <xf numFmtId="2" fontId="9" fillId="2" borderId="8" xfId="76" applyNumberFormat="1" applyFont="1" applyBorder="1" applyAlignment="1">
      <alignment horizontal="center"/>
    </xf>
    <xf numFmtId="0" fontId="0" fillId="2" borderId="5" xfId="76" applyFont="1" applyBorder="1" applyAlignment="1"/>
    <xf numFmtId="0" fontId="9" fillId="3" borderId="8" xfId="77" applyNumberFormat="1" applyFont="1" applyFill="1" applyBorder="1" applyAlignment="1">
      <alignment horizontal="center"/>
    </xf>
    <xf numFmtId="0" fontId="9" fillId="2" borderId="8" xfId="77" applyNumberFormat="1" applyFont="1" applyBorder="1" applyAlignment="1">
      <alignment horizontal="center"/>
    </xf>
    <xf numFmtId="2" fontId="9" fillId="2" borderId="8" xfId="77" applyNumberFormat="1" applyFont="1" applyFill="1" applyBorder="1" applyAlignment="1">
      <alignment horizontal="center"/>
    </xf>
    <xf numFmtId="1" fontId="12" fillId="2" borderId="8" xfId="77" applyNumberFormat="1" applyFont="1" applyBorder="1" applyAlignment="1">
      <alignment horizontal="center"/>
    </xf>
    <xf numFmtId="1" fontId="0" fillId="2" borderId="8" xfId="77" applyNumberFormat="1" applyFont="1" applyBorder="1" applyAlignment="1">
      <alignment horizontal="center"/>
    </xf>
    <xf numFmtId="1" fontId="9" fillId="3" borderId="8" xfId="77" applyNumberFormat="1" applyFont="1" applyFill="1" applyBorder="1" applyAlignment="1">
      <alignment horizontal="center"/>
    </xf>
    <xf numFmtId="2" fontId="9" fillId="2" borderId="8" xfId="77" applyNumberFormat="1" applyFont="1" applyBorder="1" applyAlignment="1">
      <alignment horizontal="center"/>
    </xf>
    <xf numFmtId="0" fontId="0" fillId="2" borderId="5" xfId="77" applyNumberFormat="1" applyFont="1" applyBorder="1" applyAlignment="1"/>
    <xf numFmtId="0" fontId="9" fillId="3" borderId="8" xfId="78" applyNumberFormat="1" applyFont="1" applyFill="1" applyBorder="1" applyAlignment="1">
      <alignment horizontal="center"/>
    </xf>
    <xf numFmtId="0" fontId="9" fillId="2" borderId="8" xfId="78" applyNumberFormat="1" applyFont="1" applyFill="1" applyBorder="1" applyAlignment="1">
      <alignment horizontal="center"/>
    </xf>
    <xf numFmtId="2" fontId="9" fillId="2" borderId="8" xfId="78" applyNumberFormat="1" applyFont="1" applyFill="1" applyBorder="1" applyAlignment="1">
      <alignment horizontal="center"/>
    </xf>
    <xf numFmtId="1" fontId="12" fillId="2" borderId="8" xfId="78" applyNumberFormat="1" applyFont="1" applyFill="1" applyBorder="1" applyAlignment="1">
      <alignment horizontal="center"/>
    </xf>
    <xf numFmtId="1" fontId="0" fillId="2" borderId="8" xfId="78" applyNumberFormat="1" applyFont="1" applyFill="1" applyBorder="1" applyAlignment="1">
      <alignment horizontal="center"/>
    </xf>
    <xf numFmtId="1" fontId="9" fillId="3" borderId="8" xfId="78" applyNumberFormat="1" applyFont="1" applyFill="1" applyBorder="1" applyAlignment="1">
      <alignment horizontal="center"/>
    </xf>
    <xf numFmtId="0" fontId="0" fillId="2" borderId="5" xfId="78" applyNumberFormat="1" applyFont="1" applyFill="1" applyBorder="1" applyAlignment="1"/>
    <xf numFmtId="0" fontId="8" fillId="2" borderId="4" xfId="79" applyFont="1" applyFill="1" applyBorder="1" applyAlignment="1"/>
    <xf numFmtId="0" fontId="0" fillId="2" borderId="0" xfId="79" applyFont="1" applyFill="1" applyBorder="1" applyAlignment="1"/>
    <xf numFmtId="0" fontId="0" fillId="2" borderId="0" xfId="79" applyFont="1" applyFill="1" applyBorder="1" applyAlignment="1">
      <alignment horizontal="center"/>
    </xf>
    <xf numFmtId="1" fontId="0" fillId="2" borderId="0" xfId="79" applyNumberFormat="1" applyFont="1" applyFill="1" applyBorder="1" applyAlignment="1"/>
    <xf numFmtId="0" fontId="0" fillId="2" borderId="5" xfId="79" applyFont="1" applyFill="1" applyBorder="1" applyAlignment="1"/>
    <xf numFmtId="0" fontId="0" fillId="2" borderId="4" xfId="80" applyNumberFormat="1" applyFont="1" applyBorder="1" applyAlignment="1"/>
    <xf numFmtId="0" fontId="0" fillId="2" borderId="0" xfId="80" applyNumberFormat="1" applyFont="1" applyBorder="1" applyAlignment="1"/>
    <xf numFmtId="0" fontId="0" fillId="2" borderId="0" xfId="80" applyNumberFormat="1" applyFont="1" applyBorder="1" applyAlignment="1">
      <alignment horizontal="center"/>
    </xf>
    <xf numFmtId="1" fontId="9" fillId="3" borderId="0" xfId="80" applyNumberFormat="1" applyFont="1" applyFill="1" applyBorder="1" applyAlignment="1">
      <alignment horizontal="center"/>
    </xf>
    <xf numFmtId="0" fontId="0" fillId="2" borderId="5" xfId="80" applyNumberFormat="1" applyFont="1" applyBorder="1" applyAlignment="1"/>
    <xf numFmtId="0" fontId="12" fillId="2" borderId="4" xfId="81" applyFont="1" applyBorder="1" applyAlignment="1"/>
    <xf numFmtId="0" fontId="0" fillId="2" borderId="0" xfId="81" applyFont="1" applyBorder="1" applyAlignment="1"/>
    <xf numFmtId="0" fontId="0" fillId="2" borderId="0" xfId="81" applyFont="1" applyBorder="1" applyAlignment="1">
      <alignment horizontal="center"/>
    </xf>
    <xf numFmtId="1" fontId="0" fillId="2" borderId="0" xfId="81" applyNumberFormat="1" applyFont="1" applyBorder="1" applyAlignment="1"/>
    <xf numFmtId="1" fontId="9" fillId="3" borderId="0" xfId="81" applyNumberFormat="1" applyFont="1" applyFill="1" applyBorder="1" applyAlignment="1">
      <alignment horizontal="center"/>
    </xf>
    <xf numFmtId="0" fontId="0" fillId="2" borderId="5" xfId="81" applyFont="1" applyBorder="1" applyAlignment="1"/>
    <xf numFmtId="0" fontId="0" fillId="2" borderId="4" xfId="82" applyNumberFormat="1" applyFont="1" applyBorder="1" applyAlignment="1">
      <alignment horizontal="center"/>
    </xf>
    <xf numFmtId="0" fontId="0" fillId="2" borderId="0" xfId="82" applyNumberFormat="1" applyFont="1" applyBorder="1" applyAlignment="1">
      <alignment horizontal="center"/>
    </xf>
    <xf numFmtId="0" fontId="0" fillId="2" borderId="0" xfId="82" applyNumberFormat="1" applyFont="1" applyBorder="1" applyAlignment="1"/>
    <xf numFmtId="0" fontId="0" fillId="2" borderId="5" xfId="82" applyNumberFormat="1" applyFont="1" applyBorder="1" applyAlignment="1"/>
    <xf numFmtId="0" fontId="0" fillId="2" borderId="11" xfId="83" applyFont="1" applyBorder="1" applyAlignment="1"/>
    <xf numFmtId="0" fontId="0" fillId="2" borderId="12" xfId="83" applyFont="1" applyBorder="1" applyAlignment="1"/>
    <xf numFmtId="0" fontId="0" fillId="2" borderId="12" xfId="83" applyFont="1" applyBorder="1" applyAlignment="1">
      <alignment horizontal="center"/>
    </xf>
    <xf numFmtId="1" fontId="0" fillId="2" borderId="12" xfId="83" applyNumberFormat="1" applyFont="1" applyBorder="1" applyAlignment="1"/>
    <xf numFmtId="0" fontId="0" fillId="2" borderId="10" xfId="83" applyFont="1" applyBorder="1" applyAlignment="1"/>
    <xf numFmtId="1" fontId="0" fillId="2" borderId="0" xfId="84" applyNumberFormat="1" applyFont="1" applyBorder="1" applyAlignment="1"/>
    <xf numFmtId="1" fontId="0" fillId="2" borderId="0" xfId="85" applyNumberFormat="1" applyFont="1" applyAlignment="1"/>
    <xf numFmtId="1" fontId="0" fillId="2" borderId="0" xfId="86" applyNumberFormat="1" applyFont="1"/>
    <xf numFmtId="1" fontId="0" fillId="2" borderId="0" xfId="87" applyNumberFormat="1" applyFont="1"/>
    <xf numFmtId="1" fontId="0" fillId="2" borderId="0" xfId="88" applyNumberFormat="1" applyFont="1" applyBorder="1"/>
    <xf numFmtId="1" fontId="0" fillId="2" borderId="0" xfId="89" applyNumberFormat="1" applyFont="1"/>
    <xf numFmtId="1" fontId="0" fillId="2" borderId="0" xfId="90" applyNumberFormat="1" applyFont="1" applyBorder="1"/>
    <xf numFmtId="1" fontId="0" fillId="2" borderId="0" xfId="91" applyNumberFormat="1" applyFont="1"/>
    <xf numFmtId="1" fontId="0" fillId="2" borderId="0" xfId="92" applyNumberFormat="1" applyFont="1" applyBorder="1"/>
    <xf numFmtId="1" fontId="12" fillId="2" borderId="8" xfId="93" applyNumberFormat="1" applyFont="1" applyBorder="1" applyAlignment="1">
      <alignment horizontal="center"/>
    </xf>
    <xf numFmtId="0" fontId="8" fillId="2" borderId="4" xfId="94" applyNumberFormat="1" applyFont="1" applyBorder="1" applyAlignment="1">
      <alignment horizontal="center"/>
    </xf>
    <xf numFmtId="0" fontId="8" fillId="2" borderId="0" xfId="94" applyNumberFormat="1" applyFont="1" applyBorder="1" applyAlignment="1">
      <alignment horizontal="center"/>
    </xf>
    <xf numFmtId="0" fontId="0" fillId="2" borderId="5" xfId="94" applyNumberFormat="1" applyFont="1" applyBorder="1"/>
    <xf numFmtId="0" fontId="8" fillId="2" borderId="4" xfId="95" applyFont="1" applyBorder="1" applyAlignment="1">
      <alignment horizontal="left"/>
    </xf>
    <xf numFmtId="0" fontId="8" fillId="2" borderId="0" xfId="95" applyFont="1" applyBorder="1" applyAlignment="1">
      <alignment horizontal="left"/>
    </xf>
    <xf numFmtId="0" fontId="0" fillId="2" borderId="0" xfId="95" applyFont="1" applyBorder="1" applyAlignment="1">
      <alignment horizontal="left"/>
    </xf>
    <xf numFmtId="0" fontId="0" fillId="2" borderId="0" xfId="95" applyFont="1" applyBorder="1"/>
    <xf numFmtId="0" fontId="0" fillId="2" borderId="5" xfId="95" applyFont="1" applyBorder="1"/>
    <xf numFmtId="0" fontId="8" fillId="2" borderId="4" xfId="96" applyFont="1" applyBorder="1"/>
    <xf numFmtId="0" fontId="0" fillId="2" borderId="0" xfId="96" applyFont="1" applyBorder="1"/>
    <xf numFmtId="0" fontId="0" fillId="2" borderId="0" xfId="96" applyFont="1" applyBorder="1" applyAlignment="1">
      <alignment horizontal="center"/>
    </xf>
    <xf numFmtId="0" fontId="0" fillId="2" borderId="5" xfId="96" applyFont="1" applyBorder="1"/>
    <xf numFmtId="0" fontId="8" fillId="2" borderId="4" xfId="97" applyFont="1" applyBorder="1"/>
    <xf numFmtId="0" fontId="0" fillId="2" borderId="0" xfId="97" applyFont="1" applyBorder="1"/>
    <xf numFmtId="0" fontId="0" fillId="2" borderId="0" xfId="97" applyFont="1" applyBorder="1" applyAlignment="1">
      <alignment horizontal="center"/>
    </xf>
    <xf numFmtId="1" fontId="9" fillId="2" borderId="0" xfId="97" applyNumberFormat="1" applyFont="1" applyBorder="1" applyAlignment="1">
      <alignment horizontal="center"/>
    </xf>
    <xf numFmtId="0" fontId="0" fillId="2" borderId="5" xfId="97" applyFont="1" applyBorder="1"/>
    <xf numFmtId="0" fontId="8" fillId="2" borderId="4" xfId="98" applyNumberFormat="1" applyFont="1" applyBorder="1"/>
    <xf numFmtId="0" fontId="0" fillId="2" borderId="0" xfId="98" applyNumberFormat="1" applyFont="1" applyBorder="1"/>
    <xf numFmtId="0" fontId="0" fillId="2" borderId="0" xfId="98" applyNumberFormat="1" applyFont="1" applyBorder="1" applyAlignment="1">
      <alignment horizontal="center"/>
    </xf>
    <xf numFmtId="0" fontId="0" fillId="2" borderId="5" xfId="98" applyNumberFormat="1" applyFont="1" applyBorder="1"/>
    <xf numFmtId="0" fontId="8" fillId="2" borderId="4" xfId="99" applyFont="1" applyBorder="1"/>
    <xf numFmtId="0" fontId="0" fillId="2" borderId="0" xfId="99" applyFont="1" applyBorder="1"/>
    <xf numFmtId="0" fontId="0" fillId="2" borderId="0" xfId="99" applyFont="1" applyBorder="1" applyAlignment="1">
      <alignment horizontal="center"/>
    </xf>
    <xf numFmtId="0" fontId="0" fillId="2" borderId="6" xfId="99" applyFont="1" applyBorder="1" applyAlignment="1">
      <alignment horizontal="center"/>
    </xf>
    <xf numFmtId="0" fontId="0" fillId="2" borderId="3" xfId="99" applyFont="1" applyBorder="1" applyAlignment="1">
      <alignment horizontal="center" wrapText="1"/>
    </xf>
    <xf numFmtId="0" fontId="0" fillId="2" borderId="5" xfId="99" applyFont="1" applyBorder="1"/>
    <xf numFmtId="0" fontId="0" fillId="2" borderId="4" xfId="100" applyFont="1" applyBorder="1"/>
    <xf numFmtId="0" fontId="0" fillId="2" borderId="0" xfId="100" applyFont="1" applyBorder="1"/>
    <xf numFmtId="0" fontId="0" fillId="2" borderId="0" xfId="100" applyFont="1" applyBorder="1" applyAlignment="1">
      <alignment horizontal="center"/>
    </xf>
    <xf numFmtId="0" fontId="10" fillId="2" borderId="7" xfId="100" applyFont="1" applyBorder="1" applyAlignment="1">
      <alignment horizontal="center"/>
    </xf>
    <xf numFmtId="0" fontId="10" fillId="2" borderId="5" xfId="100" applyFont="1" applyBorder="1" applyAlignment="1">
      <alignment horizontal="center" wrapText="1"/>
    </xf>
    <xf numFmtId="0" fontId="0" fillId="2" borderId="5" xfId="100" applyFont="1" applyBorder="1"/>
    <xf numFmtId="0" fontId="0" fillId="2" borderId="4" xfId="101" applyFont="1" applyBorder="1" applyAlignment="1"/>
    <xf numFmtId="0" fontId="0" fillId="2" borderId="0" xfId="101" applyFont="1" applyBorder="1" applyAlignment="1"/>
    <xf numFmtId="0" fontId="0" fillId="2" borderId="0" xfId="101" applyFont="1" applyBorder="1" applyAlignment="1">
      <alignment horizontal="center"/>
    </xf>
    <xf numFmtId="0" fontId="8" fillId="2" borderId="7" xfId="101" applyFont="1" applyBorder="1" applyAlignment="1">
      <alignment horizontal="center"/>
    </xf>
    <xf numFmtId="0" fontId="8" fillId="2" borderId="7" xfId="101" applyFont="1" applyBorder="1" applyAlignment="1">
      <alignment horizontal="center" wrapText="1"/>
    </xf>
    <xf numFmtId="0" fontId="0" fillId="2" borderId="5" xfId="101" applyFont="1" applyBorder="1" applyAlignment="1"/>
    <xf numFmtId="0" fontId="0" fillId="2" borderId="4" xfId="102" applyNumberFormat="1" applyFont="1" applyBorder="1"/>
    <xf numFmtId="0" fontId="0" fillId="2" borderId="0" xfId="102" applyNumberFormat="1" applyFont="1" applyBorder="1"/>
    <xf numFmtId="0" fontId="0" fillId="2" borderId="0" xfId="102" applyNumberFormat="1" applyFont="1" applyBorder="1" applyAlignment="1">
      <alignment horizontal="center"/>
    </xf>
    <xf numFmtId="0" fontId="8" fillId="2" borderId="7" xfId="102" applyNumberFormat="1" applyFont="1" applyBorder="1" applyAlignment="1">
      <alignment horizontal="center"/>
    </xf>
    <xf numFmtId="0" fontId="8" fillId="2" borderId="7" xfId="102" applyNumberFormat="1" applyFont="1" applyBorder="1" applyAlignment="1">
      <alignment horizontal="center" wrapText="1"/>
    </xf>
    <xf numFmtId="0" fontId="0" fillId="2" borderId="5" xfId="102" applyNumberFormat="1" applyFont="1" applyBorder="1"/>
    <xf numFmtId="0" fontId="0" fillId="2" borderId="4" xfId="103" applyFont="1" applyBorder="1"/>
    <xf numFmtId="0" fontId="0" fillId="2" borderId="0" xfId="103" applyFont="1" applyBorder="1"/>
    <xf numFmtId="0" fontId="0" fillId="2" borderId="0" xfId="103" applyFont="1" applyBorder="1" applyAlignment="1">
      <alignment horizontal="center"/>
    </xf>
    <xf numFmtId="1" fontId="12" fillId="2" borderId="0" xfId="103" applyNumberFormat="1" applyFont="1" applyBorder="1" applyAlignment="1">
      <alignment horizontal="center"/>
    </xf>
    <xf numFmtId="0" fontId="0" fillId="2" borderId="7" xfId="103" applyFont="1" applyBorder="1" applyAlignment="1">
      <alignment horizontal="center" vertical="center"/>
    </xf>
    <xf numFmtId="2" fontId="0" fillId="2" borderId="5" xfId="103" applyNumberFormat="1" applyFont="1" applyBorder="1" applyAlignment="1">
      <alignment horizontal="center"/>
    </xf>
    <xf numFmtId="0" fontId="0" fillId="2" borderId="5" xfId="103" applyFont="1" applyBorder="1"/>
    <xf numFmtId="1" fontId="12" fillId="2" borderId="8" xfId="103" applyNumberFormat="1" applyFont="1" applyBorder="1" applyAlignment="1">
      <alignment horizontal="center"/>
    </xf>
    <xf numFmtId="0" fontId="8" fillId="2" borderId="4" xfId="104" applyFont="1" applyBorder="1"/>
    <xf numFmtId="0" fontId="0" fillId="2" borderId="0" xfId="104" applyFont="1" applyBorder="1"/>
    <xf numFmtId="0" fontId="8" fillId="2" borderId="0" xfId="104" applyFont="1" applyBorder="1" applyAlignment="1">
      <alignment horizontal="center"/>
    </xf>
    <xf numFmtId="0" fontId="0" fillId="2" borderId="0" xfId="104" applyFont="1" applyBorder="1" applyAlignment="1">
      <alignment horizontal="center"/>
    </xf>
    <xf numFmtId="0" fontId="0" fillId="2" borderId="9" xfId="104" applyFont="1" applyBorder="1"/>
    <xf numFmtId="0" fontId="0" fillId="2" borderId="10" xfId="104" applyFont="1" applyBorder="1"/>
    <xf numFmtId="0" fontId="0" fillId="2" borderId="5" xfId="104" applyFont="1" applyBorder="1"/>
    <xf numFmtId="0" fontId="0" fillId="2" borderId="4" xfId="105" applyFont="1" applyBorder="1" applyAlignment="1"/>
    <xf numFmtId="0" fontId="0" fillId="2" borderId="0" xfId="105" applyFont="1" applyBorder="1" applyAlignment="1"/>
    <xf numFmtId="0" fontId="0" fillId="2" borderId="0" xfId="105" applyFont="1" applyBorder="1" applyAlignment="1">
      <alignment horizontal="center"/>
    </xf>
    <xf numFmtId="0" fontId="0" fillId="2" borderId="5" xfId="105" applyFont="1" applyBorder="1" applyAlignment="1"/>
    <xf numFmtId="0" fontId="0" fillId="2" borderId="4" xfId="106" applyFont="1" applyBorder="1"/>
    <xf numFmtId="0" fontId="0" fillId="2" borderId="0" xfId="106" applyFont="1" applyBorder="1"/>
    <xf numFmtId="0" fontId="0" fillId="2" borderId="0" xfId="106" applyFont="1" applyBorder="1" applyAlignment="1">
      <alignment horizontal="center"/>
    </xf>
    <xf numFmtId="0" fontId="0" fillId="2" borderId="5" xfId="106" applyFont="1" applyBorder="1"/>
    <xf numFmtId="0" fontId="9" fillId="2" borderId="4" xfId="107" applyNumberFormat="1" applyFont="1" applyBorder="1" applyAlignment="1">
      <alignment horizontal="center"/>
    </xf>
    <xf numFmtId="0" fontId="9" fillId="2" borderId="0" xfId="107" applyNumberFormat="1" applyFont="1" applyBorder="1" applyAlignment="1">
      <alignment horizontal="left"/>
    </xf>
    <xf numFmtId="0" fontId="9" fillId="2" borderId="0" xfId="107" applyNumberFormat="1" applyFont="1" applyBorder="1" applyAlignment="1">
      <alignment horizontal="center"/>
    </xf>
    <xf numFmtId="0" fontId="0" fillId="2" borderId="0" xfId="107" applyNumberFormat="1" applyFont="1" applyBorder="1"/>
    <xf numFmtId="0" fontId="0" fillId="2" borderId="5" xfId="107" applyNumberFormat="1" applyFont="1" applyBorder="1"/>
    <xf numFmtId="0" fontId="9" fillId="3" borderId="8" xfId="108" applyNumberFormat="1" applyFont="1" applyFill="1" applyBorder="1" applyAlignment="1">
      <alignment horizontal="center"/>
    </xf>
    <xf numFmtId="0" fontId="9" fillId="2" borderId="8" xfId="108" applyNumberFormat="1" applyFont="1" applyBorder="1" applyAlignment="1">
      <alignment horizontal="center"/>
    </xf>
    <xf numFmtId="1" fontId="12" fillId="2" borderId="8" xfId="108" applyNumberFormat="1" applyFont="1" applyBorder="1" applyAlignment="1">
      <alignment horizontal="center"/>
    </xf>
    <xf numFmtId="1" fontId="0" fillId="2" borderId="8" xfId="108" applyNumberFormat="1" applyFont="1" applyBorder="1" applyAlignment="1">
      <alignment horizontal="center"/>
    </xf>
    <xf numFmtId="1" fontId="9" fillId="3" borderId="8" xfId="108" applyNumberFormat="1" applyFont="1" applyFill="1" applyBorder="1" applyAlignment="1">
      <alignment horizontal="center"/>
    </xf>
    <xf numFmtId="2" fontId="9" fillId="2" borderId="8" xfId="108" applyNumberFormat="1" applyFont="1" applyBorder="1" applyAlignment="1">
      <alignment horizontal="center"/>
    </xf>
    <xf numFmtId="0" fontId="0" fillId="2" borderId="5" xfId="108" applyNumberFormat="1" applyFont="1" applyBorder="1"/>
    <xf numFmtId="0" fontId="9" fillId="3" borderId="8" xfId="109" applyNumberFormat="1" applyFont="1" applyFill="1" applyBorder="1" applyAlignment="1">
      <alignment horizontal="center"/>
    </xf>
    <xf numFmtId="2" fontId="9" fillId="3" borderId="8" xfId="109" applyNumberFormat="1" applyFont="1" applyFill="1" applyBorder="1" applyAlignment="1">
      <alignment horizontal="center"/>
    </xf>
    <xf numFmtId="0" fontId="9" fillId="2" borderId="8" xfId="109" applyNumberFormat="1" applyFont="1" applyBorder="1" applyAlignment="1">
      <alignment horizontal="center"/>
    </xf>
    <xf numFmtId="1" fontId="12" fillId="2" borderId="8" xfId="109" applyNumberFormat="1" applyFont="1" applyBorder="1" applyAlignment="1">
      <alignment horizontal="center"/>
    </xf>
    <xf numFmtId="1" fontId="0" fillId="2" borderId="8" xfId="109" applyNumberFormat="1" applyFont="1" applyBorder="1" applyAlignment="1">
      <alignment horizontal="center"/>
    </xf>
    <xf numFmtId="1" fontId="9" fillId="3" borderId="8" xfId="109" applyNumberFormat="1" applyFont="1" applyFill="1" applyBorder="1" applyAlignment="1">
      <alignment horizontal="center"/>
    </xf>
    <xf numFmtId="2" fontId="9" fillId="2" borderId="8" xfId="109" applyNumberFormat="1" applyFont="1" applyBorder="1" applyAlignment="1">
      <alignment horizontal="center"/>
    </xf>
    <xf numFmtId="0" fontId="0" fillId="2" borderId="5" xfId="109" applyNumberFormat="1" applyFont="1" applyBorder="1"/>
    <xf numFmtId="1" fontId="0" fillId="2" borderId="0" xfId="109" applyNumberFormat="1" applyFont="1" applyBorder="1" applyAlignment="1">
      <alignment horizontal="center"/>
    </xf>
    <xf numFmtId="0" fontId="9" fillId="3" borderId="8" xfId="110" applyNumberFormat="1" applyFont="1" applyFill="1" applyBorder="1" applyAlignment="1">
      <alignment horizontal="center"/>
    </xf>
    <xf numFmtId="2" fontId="9" fillId="2" borderId="8" xfId="110" applyNumberFormat="1" applyFont="1" applyBorder="1" applyAlignment="1">
      <alignment horizontal="center"/>
    </xf>
    <xf numFmtId="0" fontId="9" fillId="2" borderId="8" xfId="110" applyNumberFormat="1" applyFont="1" applyBorder="1" applyAlignment="1">
      <alignment horizontal="center"/>
    </xf>
    <xf numFmtId="1" fontId="12" fillId="2" borderId="8" xfId="110" applyNumberFormat="1" applyFont="1" applyBorder="1" applyAlignment="1">
      <alignment horizontal="center"/>
    </xf>
    <xf numFmtId="1" fontId="0" fillId="2" borderId="8" xfId="110" applyNumberFormat="1" applyFont="1" applyBorder="1" applyAlignment="1">
      <alignment horizontal="center"/>
    </xf>
    <xf numFmtId="1" fontId="9" fillId="3" borderId="8" xfId="110" applyNumberFormat="1" applyFont="1" applyFill="1" applyBorder="1" applyAlignment="1">
      <alignment horizontal="center"/>
    </xf>
    <xf numFmtId="0" fontId="0" fillId="2" borderId="5" xfId="110" applyNumberFormat="1" applyFont="1" applyBorder="1"/>
    <xf numFmtId="0" fontId="9" fillId="3" borderId="8" xfId="111" applyNumberFormat="1" applyFont="1" applyFill="1" applyBorder="1" applyAlignment="1">
      <alignment horizontal="center"/>
    </xf>
    <xf numFmtId="0" fontId="9" fillId="2" borderId="8" xfId="111" applyNumberFormat="1" applyFont="1" applyBorder="1" applyAlignment="1">
      <alignment horizontal="center"/>
    </xf>
    <xf numFmtId="2" fontId="9" fillId="2" borderId="8" xfId="111" applyNumberFormat="1" applyFont="1" applyBorder="1" applyAlignment="1">
      <alignment horizontal="center"/>
    </xf>
    <xf numFmtId="1" fontId="12" fillId="2" borderId="8" xfId="111" applyNumberFormat="1" applyFont="1" applyBorder="1" applyAlignment="1">
      <alignment horizontal="center"/>
    </xf>
    <xf numFmtId="1" fontId="0" fillId="2" borderId="8" xfId="111" applyNumberFormat="1" applyFont="1" applyBorder="1" applyAlignment="1">
      <alignment horizontal="center"/>
    </xf>
    <xf numFmtId="1" fontId="9" fillId="3" borderId="8" xfId="111" applyNumberFormat="1" applyFont="1" applyFill="1" applyBorder="1" applyAlignment="1">
      <alignment horizontal="center"/>
    </xf>
    <xf numFmtId="0" fontId="0" fillId="2" borderId="5" xfId="111" applyNumberFormat="1" applyFont="1" applyBorder="1"/>
    <xf numFmtId="0" fontId="9" fillId="3" borderId="8" xfId="112" applyNumberFormat="1" applyFont="1" applyFill="1" applyBorder="1" applyAlignment="1">
      <alignment horizontal="center"/>
    </xf>
    <xf numFmtId="2" fontId="9" fillId="3" borderId="8" xfId="112" applyNumberFormat="1" applyFont="1" applyFill="1" applyBorder="1" applyAlignment="1">
      <alignment horizontal="center"/>
    </xf>
    <xf numFmtId="0" fontId="9" fillId="2" borderId="8" xfId="112" applyNumberFormat="1" applyFont="1" applyBorder="1" applyAlignment="1">
      <alignment horizontal="center"/>
    </xf>
    <xf numFmtId="1" fontId="12" fillId="2" borderId="8" xfId="112" applyNumberFormat="1" applyFont="1" applyBorder="1" applyAlignment="1">
      <alignment horizontal="center"/>
    </xf>
    <xf numFmtId="1" fontId="0" fillId="2" borderId="8" xfId="112" applyNumberFormat="1" applyFont="1" applyBorder="1" applyAlignment="1">
      <alignment horizontal="center"/>
    </xf>
    <xf numFmtId="1" fontId="9" fillId="3" borderId="8" xfId="112" applyNumberFormat="1" applyFont="1" applyFill="1" applyBorder="1" applyAlignment="1">
      <alignment horizontal="center"/>
    </xf>
    <xf numFmtId="2" fontId="9" fillId="2" borderId="8" xfId="112" applyNumberFormat="1" applyFont="1" applyBorder="1" applyAlignment="1">
      <alignment horizontal="center"/>
    </xf>
    <xf numFmtId="0" fontId="0" fillId="2" borderId="5" xfId="112" applyNumberFormat="1" applyFont="1" applyBorder="1"/>
    <xf numFmtId="0" fontId="9" fillId="3" borderId="8" xfId="113" applyNumberFormat="1" applyFont="1" applyFill="1" applyBorder="1" applyAlignment="1">
      <alignment horizontal="center"/>
    </xf>
    <xf numFmtId="2" fontId="9" fillId="3" borderId="8" xfId="113" applyNumberFormat="1" applyFont="1" applyFill="1" applyBorder="1" applyAlignment="1">
      <alignment horizontal="center"/>
    </xf>
    <xf numFmtId="0" fontId="9" fillId="2" borderId="8" xfId="113" applyNumberFormat="1" applyFont="1" applyBorder="1" applyAlignment="1">
      <alignment horizontal="center"/>
    </xf>
    <xf numFmtId="1" fontId="12" fillId="2" borderId="8" xfId="113" applyNumberFormat="1" applyFont="1" applyBorder="1" applyAlignment="1">
      <alignment horizontal="center"/>
    </xf>
    <xf numFmtId="1" fontId="0" fillId="2" borderId="8" xfId="113" applyNumberFormat="1" applyFont="1" applyBorder="1" applyAlignment="1">
      <alignment horizontal="center"/>
    </xf>
    <xf numFmtId="1" fontId="9" fillId="3" borderId="8" xfId="113" applyNumberFormat="1" applyFont="1" applyFill="1" applyBorder="1" applyAlignment="1">
      <alignment horizontal="center"/>
    </xf>
    <xf numFmtId="2" fontId="9" fillId="2" borderId="8" xfId="113" applyNumberFormat="1" applyFont="1" applyBorder="1" applyAlignment="1">
      <alignment horizontal="center"/>
    </xf>
    <xf numFmtId="2" fontId="9" fillId="2" borderId="8" xfId="113" applyNumberFormat="1" applyFont="1" applyFill="1" applyBorder="1" applyAlignment="1">
      <alignment horizontal="center"/>
    </xf>
    <xf numFmtId="0" fontId="0" fillId="2" borderId="5" xfId="113" applyNumberFormat="1" applyFont="1" applyBorder="1"/>
    <xf numFmtId="0" fontId="9" fillId="3" borderId="8" xfId="114" applyNumberFormat="1" applyFont="1" applyFill="1" applyBorder="1" applyAlignment="1">
      <alignment horizontal="center"/>
    </xf>
    <xf numFmtId="2" fontId="9" fillId="3" borderId="8" xfId="114" applyNumberFormat="1" applyFont="1" applyFill="1" applyBorder="1" applyAlignment="1">
      <alignment horizontal="center"/>
    </xf>
    <xf numFmtId="0" fontId="9" fillId="2" borderId="8" xfId="114" applyNumberFormat="1" applyFont="1" applyFill="1" applyBorder="1" applyAlignment="1">
      <alignment horizontal="center"/>
    </xf>
    <xf numFmtId="1" fontId="12" fillId="2" borderId="8" xfId="114" applyNumberFormat="1" applyFont="1" applyBorder="1" applyAlignment="1">
      <alignment horizontal="center"/>
    </xf>
    <xf numFmtId="1" fontId="0" fillId="2" borderId="8" xfId="114" applyNumberFormat="1" applyFont="1" applyBorder="1" applyAlignment="1">
      <alignment horizontal="center"/>
    </xf>
    <xf numFmtId="1" fontId="9" fillId="3" borderId="8" xfId="114" applyNumberFormat="1" applyFont="1" applyFill="1" applyBorder="1" applyAlignment="1">
      <alignment horizontal="center"/>
    </xf>
    <xf numFmtId="2" fontId="9" fillId="2" borderId="8" xfId="114" applyNumberFormat="1" applyFont="1" applyBorder="1" applyAlignment="1">
      <alignment horizontal="center"/>
    </xf>
    <xf numFmtId="2" fontId="9" fillId="2" borderId="8" xfId="114" applyNumberFormat="1" applyFont="1" applyFill="1" applyBorder="1" applyAlignment="1">
      <alignment horizontal="center"/>
    </xf>
    <xf numFmtId="0" fontId="0" fillId="2" borderId="5" xfId="114" applyNumberFormat="1" applyFont="1" applyBorder="1"/>
    <xf numFmtId="0" fontId="9" fillId="3" borderId="8" xfId="115" applyNumberFormat="1" applyFont="1" applyFill="1" applyBorder="1" applyAlignment="1">
      <alignment horizontal="center"/>
    </xf>
    <xf numFmtId="2" fontId="9" fillId="3" borderId="8" xfId="115" applyNumberFormat="1" applyFont="1" applyFill="1" applyBorder="1" applyAlignment="1">
      <alignment horizontal="center"/>
    </xf>
    <xf numFmtId="0" fontId="9" fillId="2" borderId="8" xfId="115" applyNumberFormat="1" applyFont="1" applyFill="1" applyBorder="1" applyAlignment="1">
      <alignment horizontal="center"/>
    </xf>
    <xf numFmtId="1" fontId="12" fillId="2" borderId="8" xfId="115" applyNumberFormat="1" applyFont="1" applyBorder="1" applyAlignment="1">
      <alignment horizontal="center"/>
    </xf>
    <xf numFmtId="1" fontId="0" fillId="2" borderId="8" xfId="115" applyNumberFormat="1" applyFont="1" applyBorder="1" applyAlignment="1">
      <alignment horizontal="center"/>
    </xf>
    <xf numFmtId="1" fontId="9" fillId="3" borderId="8" xfId="115" applyNumberFormat="1" applyFont="1" applyFill="1" applyBorder="1" applyAlignment="1">
      <alignment horizontal="center"/>
    </xf>
    <xf numFmtId="2" fontId="9" fillId="2" borderId="8" xfId="115" applyNumberFormat="1" applyFont="1" applyBorder="1" applyAlignment="1">
      <alignment horizontal="center"/>
    </xf>
    <xf numFmtId="2" fontId="9" fillId="2" borderId="8" xfId="115" applyNumberFormat="1" applyFont="1" applyFill="1" applyBorder="1" applyAlignment="1">
      <alignment horizontal="center"/>
    </xf>
    <xf numFmtId="0" fontId="0" fillId="2" borderId="5" xfId="115" applyNumberFormat="1" applyFont="1" applyBorder="1"/>
    <xf numFmtId="0" fontId="9" fillId="3" borderId="8" xfId="116" applyNumberFormat="1" applyFont="1" applyFill="1" applyBorder="1" applyAlignment="1">
      <alignment horizontal="center"/>
    </xf>
    <xf numFmtId="2" fontId="9" fillId="2" borderId="8" xfId="116" applyNumberFormat="1" applyFont="1" applyBorder="1" applyAlignment="1">
      <alignment horizontal="center"/>
    </xf>
    <xf numFmtId="0" fontId="9" fillId="2" borderId="8" xfId="116" applyNumberFormat="1" applyFont="1" applyFill="1" applyBorder="1" applyAlignment="1">
      <alignment horizontal="center"/>
    </xf>
    <xf numFmtId="1" fontId="12" fillId="2" borderId="8" xfId="116" applyNumberFormat="1" applyFont="1" applyBorder="1" applyAlignment="1">
      <alignment horizontal="center"/>
    </xf>
    <xf numFmtId="1" fontId="0" fillId="2" borderId="8" xfId="116" applyNumberFormat="1" applyFont="1" applyBorder="1" applyAlignment="1">
      <alignment horizontal="center"/>
    </xf>
    <xf numFmtId="1" fontId="9" fillId="3" borderId="8" xfId="116" applyNumberFormat="1" applyFont="1" applyFill="1" applyBorder="1" applyAlignment="1">
      <alignment horizontal="center"/>
    </xf>
    <xf numFmtId="2" fontId="9" fillId="2" borderId="8" xfId="116" applyNumberFormat="1" applyFont="1" applyFill="1" applyBorder="1" applyAlignment="1">
      <alignment horizontal="center"/>
    </xf>
    <xf numFmtId="0" fontId="0" fillId="2" borderId="5" xfId="116" applyNumberFormat="1" applyFont="1" applyBorder="1"/>
    <xf numFmtId="0" fontId="9" fillId="3" borderId="8" xfId="117" applyFont="1" applyFill="1" applyBorder="1" applyAlignment="1">
      <alignment horizontal="center"/>
    </xf>
    <xf numFmtId="0" fontId="9" fillId="2" borderId="8" xfId="117" applyFont="1" applyBorder="1" applyAlignment="1">
      <alignment horizontal="center"/>
    </xf>
    <xf numFmtId="2" fontId="9" fillId="2" borderId="8" xfId="117" applyNumberFormat="1" applyFont="1" applyFill="1" applyBorder="1" applyAlignment="1">
      <alignment horizontal="center"/>
    </xf>
    <xf numFmtId="1" fontId="12" fillId="2" borderId="8" xfId="117" applyNumberFormat="1" applyFont="1" applyBorder="1" applyAlignment="1">
      <alignment horizontal="center"/>
    </xf>
    <xf numFmtId="1" fontId="0" fillId="2" borderId="8" xfId="117" applyNumberFormat="1" applyFont="1" applyBorder="1" applyAlignment="1">
      <alignment horizontal="center"/>
    </xf>
    <xf numFmtId="1" fontId="9" fillId="3" borderId="8" xfId="117" applyNumberFormat="1" applyFont="1" applyFill="1" applyBorder="1" applyAlignment="1">
      <alignment horizontal="center"/>
    </xf>
    <xf numFmtId="2" fontId="9" fillId="2" borderId="8" xfId="117" applyNumberFormat="1" applyFont="1" applyBorder="1" applyAlignment="1">
      <alignment horizontal="center"/>
    </xf>
    <xf numFmtId="0" fontId="0" fillId="2" borderId="5" xfId="117" applyFont="1" applyBorder="1"/>
    <xf numFmtId="0" fontId="9" fillId="3" borderId="8" xfId="118" applyNumberFormat="1" applyFont="1" applyFill="1" applyBorder="1" applyAlignment="1">
      <alignment horizontal="center"/>
    </xf>
    <xf numFmtId="2" fontId="9" fillId="2" borderId="8" xfId="118" applyNumberFormat="1" applyFont="1" applyBorder="1" applyAlignment="1">
      <alignment horizontal="center"/>
    </xf>
    <xf numFmtId="0" fontId="9" fillId="2" borderId="8" xfId="118" applyNumberFormat="1" applyFont="1" applyFill="1" applyBorder="1" applyAlignment="1">
      <alignment horizontal="center"/>
    </xf>
    <xf numFmtId="1" fontId="12" fillId="2" borderId="8" xfId="118" applyNumberFormat="1" applyFont="1" applyBorder="1" applyAlignment="1">
      <alignment horizontal="center"/>
    </xf>
    <xf numFmtId="1" fontId="0" fillId="2" borderId="8" xfId="118" applyNumberFormat="1" applyFont="1" applyBorder="1" applyAlignment="1">
      <alignment horizontal="center"/>
    </xf>
    <xf numFmtId="1" fontId="9" fillId="3" borderId="8" xfId="118" applyNumberFormat="1" applyFont="1" applyFill="1" applyBorder="1" applyAlignment="1">
      <alignment horizontal="center"/>
    </xf>
    <xf numFmtId="2" fontId="9" fillId="2" borderId="8" xfId="118" applyNumberFormat="1" applyFont="1" applyFill="1" applyBorder="1" applyAlignment="1">
      <alignment horizontal="center"/>
    </xf>
    <xf numFmtId="0" fontId="0" fillId="2" borderId="5" xfId="118" applyNumberFormat="1" applyFont="1" applyBorder="1"/>
    <xf numFmtId="0" fontId="9" fillId="3" borderId="8" xfId="119" applyNumberFormat="1" applyFont="1" applyFill="1" applyBorder="1" applyAlignment="1">
      <alignment horizontal="center"/>
    </xf>
    <xf numFmtId="2" fontId="9" fillId="2" borderId="8" xfId="119" applyNumberFormat="1" applyFont="1" applyBorder="1" applyAlignment="1">
      <alignment horizontal="center"/>
    </xf>
    <xf numFmtId="0" fontId="9" fillId="2" borderId="8" xfId="119" applyNumberFormat="1" applyFont="1" applyFill="1" applyBorder="1" applyAlignment="1">
      <alignment horizontal="center"/>
    </xf>
    <xf numFmtId="1" fontId="12" fillId="2" borderId="8" xfId="119" applyNumberFormat="1" applyFont="1" applyBorder="1" applyAlignment="1">
      <alignment horizontal="center"/>
    </xf>
    <xf numFmtId="1" fontId="0" fillId="2" borderId="8" xfId="119" applyNumberFormat="1" applyFont="1" applyBorder="1" applyAlignment="1">
      <alignment horizontal="center"/>
    </xf>
    <xf numFmtId="1" fontId="9" fillId="3" borderId="8" xfId="119" applyNumberFormat="1" applyFont="1" applyFill="1" applyBorder="1" applyAlignment="1">
      <alignment horizontal="center"/>
    </xf>
    <xf numFmtId="2" fontId="9" fillId="2" borderId="8" xfId="119" applyNumberFormat="1" applyFont="1" applyFill="1" applyBorder="1" applyAlignment="1">
      <alignment horizontal="center"/>
    </xf>
    <xf numFmtId="0" fontId="0" fillId="2" borderId="5" xfId="119" applyNumberFormat="1" applyFont="1" applyBorder="1" applyAlignment="1"/>
    <xf numFmtId="0" fontId="9" fillId="3" borderId="8" xfId="120" applyFont="1" applyFill="1" applyBorder="1" applyAlignment="1">
      <alignment horizontal="center"/>
    </xf>
    <xf numFmtId="2" fontId="9" fillId="2" borderId="8" xfId="120" applyNumberFormat="1" applyFont="1" applyBorder="1" applyAlignment="1">
      <alignment horizontal="center"/>
    </xf>
    <xf numFmtId="0" fontId="9" fillId="2" borderId="8" xfId="120" applyFont="1" applyFill="1" applyBorder="1" applyAlignment="1">
      <alignment horizontal="center"/>
    </xf>
    <xf numFmtId="1" fontId="12" fillId="2" borderId="8" xfId="120" applyNumberFormat="1" applyFont="1" applyBorder="1" applyAlignment="1">
      <alignment horizontal="center"/>
    </xf>
    <xf numFmtId="1" fontId="0" fillId="2" borderId="8" xfId="120" applyNumberFormat="1" applyFont="1" applyBorder="1" applyAlignment="1">
      <alignment horizontal="center"/>
    </xf>
    <xf numFmtId="1" fontId="9" fillId="3" borderId="8" xfId="120" applyNumberFormat="1" applyFont="1" applyFill="1" applyBorder="1" applyAlignment="1">
      <alignment horizontal="center"/>
    </xf>
    <xf numFmtId="2" fontId="9" fillId="2" borderId="8" xfId="120" applyNumberFormat="1" applyFont="1" applyFill="1" applyBorder="1" applyAlignment="1">
      <alignment horizontal="center"/>
    </xf>
    <xf numFmtId="0" fontId="0" fillId="2" borderId="5" xfId="120" applyFont="1" applyBorder="1"/>
    <xf numFmtId="0" fontId="9" fillId="3" borderId="8" xfId="121" applyFont="1" applyFill="1" applyBorder="1" applyAlignment="1">
      <alignment horizontal="center"/>
    </xf>
    <xf numFmtId="0" fontId="9" fillId="2" borderId="8" xfId="121" applyFont="1" applyBorder="1" applyAlignment="1">
      <alignment horizontal="center"/>
    </xf>
    <xf numFmtId="2" fontId="9" fillId="2" borderId="8" xfId="121" applyNumberFormat="1" applyFont="1" applyFill="1" applyBorder="1" applyAlignment="1">
      <alignment horizontal="center"/>
    </xf>
    <xf numFmtId="1" fontId="12" fillId="2" borderId="8" xfId="121" applyNumberFormat="1" applyFont="1" applyBorder="1" applyAlignment="1">
      <alignment horizontal="center"/>
    </xf>
    <xf numFmtId="1" fontId="0" fillId="2" borderId="8" xfId="121" applyNumberFormat="1" applyFont="1" applyBorder="1" applyAlignment="1">
      <alignment horizontal="center"/>
    </xf>
    <xf numFmtId="1" fontId="9" fillId="3" borderId="8" xfId="121" applyNumberFormat="1" applyFont="1" applyFill="1" applyBorder="1" applyAlignment="1">
      <alignment horizontal="center"/>
    </xf>
    <xf numFmtId="2" fontId="9" fillId="2" borderId="8" xfId="121" applyNumberFormat="1" applyFont="1" applyBorder="1" applyAlignment="1">
      <alignment horizontal="center"/>
    </xf>
    <xf numFmtId="0" fontId="0" fillId="2" borderId="5" xfId="121" applyFont="1" applyBorder="1" applyAlignment="1"/>
    <xf numFmtId="0" fontId="9" fillId="3" borderId="8" xfId="122" applyFont="1" applyFill="1" applyBorder="1" applyAlignment="1">
      <alignment horizontal="center"/>
    </xf>
    <xf numFmtId="2" fontId="9" fillId="2" borderId="8" xfId="122" applyNumberFormat="1" applyFont="1" applyBorder="1" applyAlignment="1">
      <alignment horizontal="center"/>
    </xf>
    <xf numFmtId="0" fontId="9" fillId="2" borderId="8" xfId="122" applyFont="1" applyFill="1" applyBorder="1" applyAlignment="1">
      <alignment horizontal="center"/>
    </xf>
    <xf numFmtId="1" fontId="12" fillId="2" borderId="8" xfId="122" applyNumberFormat="1" applyFont="1" applyBorder="1" applyAlignment="1">
      <alignment horizontal="center"/>
    </xf>
    <xf numFmtId="1" fontId="0" fillId="2" borderId="8" xfId="122" applyNumberFormat="1" applyFont="1" applyBorder="1" applyAlignment="1">
      <alignment horizontal="center"/>
    </xf>
    <xf numFmtId="1" fontId="9" fillId="3" borderId="8" xfId="122" applyNumberFormat="1" applyFont="1" applyFill="1" applyBorder="1" applyAlignment="1">
      <alignment horizontal="center"/>
    </xf>
    <xf numFmtId="0" fontId="0" fillId="2" borderId="5" xfId="122" applyFont="1" applyBorder="1"/>
    <xf numFmtId="0" fontId="8" fillId="2" borderId="4" xfId="123" applyFont="1" applyBorder="1" applyAlignment="1"/>
    <xf numFmtId="0" fontId="0" fillId="2" borderId="0" xfId="123" applyFont="1" applyBorder="1" applyAlignment="1"/>
    <xf numFmtId="0" fontId="0" fillId="2" borderId="0" xfId="123" applyFont="1" applyBorder="1" applyAlignment="1">
      <alignment horizontal="center"/>
    </xf>
    <xf numFmtId="1" fontId="0" fillId="2" borderId="0" xfId="123" applyNumberFormat="1" applyFont="1" applyBorder="1" applyAlignment="1"/>
    <xf numFmtId="0" fontId="0" fillId="2" borderId="5" xfId="123" applyFont="1" applyBorder="1" applyAlignment="1"/>
    <xf numFmtId="0" fontId="0" fillId="2" borderId="4" xfId="124" applyFont="1" applyBorder="1"/>
    <xf numFmtId="0" fontId="0" fillId="2" borderId="0" xfId="124" applyFont="1" applyBorder="1"/>
    <xf numFmtId="0" fontId="0" fillId="2" borderId="0" xfId="124" applyFont="1" applyBorder="1" applyAlignment="1">
      <alignment horizontal="center"/>
    </xf>
    <xf numFmtId="1" fontId="9" fillId="3" borderId="0" xfId="124" applyNumberFormat="1" applyFont="1" applyFill="1" applyBorder="1" applyAlignment="1">
      <alignment horizontal="center"/>
    </xf>
    <xf numFmtId="0" fontId="0" fillId="2" borderId="5" xfId="124" applyFont="1" applyBorder="1"/>
    <xf numFmtId="0" fontId="12" fillId="2" borderId="4" xfId="125" applyFont="1" applyBorder="1" applyAlignment="1"/>
    <xf numFmtId="0" fontId="0" fillId="2" borderId="0" xfId="125" applyFont="1" applyBorder="1" applyAlignment="1"/>
    <xf numFmtId="0" fontId="0" fillId="2" borderId="0" xfId="125" applyFont="1" applyBorder="1" applyAlignment="1">
      <alignment horizontal="center"/>
    </xf>
    <xf numFmtId="1" fontId="0" fillId="2" borderId="0" xfId="125" applyNumberFormat="1" applyFont="1" applyBorder="1" applyAlignment="1"/>
    <xf numFmtId="1" fontId="9" fillId="3" borderId="0" xfId="125" applyNumberFormat="1" applyFont="1" applyFill="1" applyBorder="1" applyAlignment="1">
      <alignment horizontal="center"/>
    </xf>
    <xf numFmtId="0" fontId="0" fillId="2" borderId="5" xfId="125" applyFont="1" applyBorder="1" applyAlignment="1"/>
    <xf numFmtId="0" fontId="0" fillId="2" borderId="4" xfId="126" applyFont="1" applyBorder="1" applyAlignment="1">
      <alignment horizontal="center"/>
    </xf>
    <xf numFmtId="0" fontId="0" fillId="2" borderId="0" xfId="126" applyFont="1" applyBorder="1" applyAlignment="1">
      <alignment horizontal="center"/>
    </xf>
    <xf numFmtId="0" fontId="0" fillId="2" borderId="0" xfId="126" applyFont="1" applyBorder="1" applyAlignment="1"/>
    <xf numFmtId="0" fontId="0" fillId="2" borderId="5" xfId="126" applyFont="1" applyBorder="1" applyAlignment="1"/>
    <xf numFmtId="0" fontId="0" fillId="2" borderId="4" xfId="127" applyFont="1" applyBorder="1" applyAlignment="1"/>
    <xf numFmtId="0" fontId="0" fillId="2" borderId="0" xfId="127" applyFont="1" applyBorder="1" applyAlignment="1"/>
    <xf numFmtId="0" fontId="0" fillId="2" borderId="0" xfId="127" applyFont="1" applyBorder="1" applyAlignment="1">
      <alignment horizontal="center"/>
    </xf>
    <xf numFmtId="1" fontId="0" fillId="2" borderId="0" xfId="127" applyNumberFormat="1" applyFont="1" applyBorder="1" applyAlignment="1"/>
    <xf numFmtId="0" fontId="0" fillId="2" borderId="5" xfId="127" applyFont="1" applyBorder="1" applyAlignment="1"/>
    <xf numFmtId="0" fontId="0" fillId="2" borderId="11" xfId="128" applyFont="1" applyBorder="1"/>
    <xf numFmtId="0" fontId="0" fillId="2" borderId="12" xfId="128" applyFont="1" applyBorder="1"/>
    <xf numFmtId="0" fontId="0" fillId="2" borderId="12" xfId="128" applyFont="1" applyBorder="1" applyAlignment="1">
      <alignment horizontal="center"/>
    </xf>
    <xf numFmtId="1" fontId="0" fillId="2" borderId="12" xfId="128" applyNumberFormat="1" applyFont="1" applyBorder="1"/>
    <xf numFmtId="0" fontId="0" fillId="2" borderId="10" xfId="128" applyFont="1" applyBorder="1"/>
    <xf numFmtId="1" fontId="0" fillId="2" borderId="0" xfId="129" applyNumberFormat="1" applyFont="1" applyBorder="1"/>
    <xf numFmtId="1" fontId="0" fillId="2" borderId="0" xfId="130" applyNumberFormat="1" applyFont="1" applyBorder="1"/>
    <xf numFmtId="1" fontId="0" fillId="2" borderId="0" xfId="131" applyNumberFormat="1" applyFont="1" applyBorder="1"/>
    <xf numFmtId="1" fontId="0" fillId="2" borderId="0" xfId="132" applyNumberFormat="1" applyFont="1" applyBorder="1"/>
    <xf numFmtId="1" fontId="0" fillId="2" borderId="0" xfId="133" applyNumberFormat="1" applyFont="1" applyBorder="1"/>
    <xf numFmtId="1" fontId="0" fillId="2" borderId="0" xfId="134" applyNumberFormat="1" applyFont="1" applyAlignment="1"/>
    <xf numFmtId="1" fontId="0" fillId="2" borderId="0" xfId="135" applyNumberFormat="1" applyFont="1" applyBorder="1"/>
    <xf numFmtId="1" fontId="0" fillId="2" borderId="0" xfId="136" applyNumberFormat="1" applyFont="1"/>
    <xf numFmtId="0" fontId="0" fillId="2" borderId="0" xfId="136" applyFont="1"/>
    <xf numFmtId="1" fontId="0" fillId="2" borderId="0" xfId="137" applyNumberFormat="1" applyFont="1" applyBorder="1"/>
    <xf numFmtId="1" fontId="0" fillId="2" borderId="0" xfId="138" applyNumberFormat="1" applyFont="1" applyBorder="1"/>
    <xf numFmtId="1" fontId="12" fillId="2" borderId="8" xfId="139" applyNumberFormat="1" applyFont="1" applyBorder="1" applyAlignment="1">
      <alignment horizontal="center"/>
    </xf>
    <xf numFmtId="1" fontId="12" fillId="2" borderId="8" xfId="140" applyNumberFormat="1" applyFont="1" applyBorder="1" applyAlignment="1">
      <alignment horizontal="center"/>
    </xf>
    <xf numFmtId="0" fontId="8" fillId="2" borderId="4" xfId="141" applyFont="1" applyBorder="1" applyAlignment="1">
      <alignment horizontal="center"/>
    </xf>
    <xf numFmtId="0" fontId="8" fillId="2" borderId="0" xfId="141" applyFont="1" applyBorder="1" applyAlignment="1">
      <alignment horizontal="center"/>
    </xf>
    <xf numFmtId="0" fontId="0" fillId="2" borderId="5" xfId="141" applyFont="1" applyBorder="1"/>
    <xf numFmtId="0" fontId="8" fillId="2" borderId="4" xfId="142" applyFont="1" applyBorder="1"/>
    <xf numFmtId="0" fontId="0" fillId="2" borderId="0" xfId="142" applyFont="1" applyBorder="1"/>
    <xf numFmtId="0" fontId="0" fillId="2" borderId="0" xfId="142" applyFont="1" applyBorder="1" applyAlignment="1">
      <alignment horizontal="center"/>
    </xf>
    <xf numFmtId="0" fontId="0" fillId="2" borderId="5" xfId="142" applyFont="1" applyBorder="1"/>
    <xf numFmtId="0" fontId="8" fillId="2" borderId="4" xfId="143" applyFont="1" applyBorder="1"/>
    <xf numFmtId="0" fontId="0" fillId="2" borderId="0" xfId="143" applyFont="1" applyBorder="1"/>
    <xf numFmtId="0" fontId="0" fillId="2" borderId="0" xfId="143" applyFont="1" applyBorder="1" applyAlignment="1">
      <alignment horizontal="center"/>
    </xf>
    <xf numFmtId="0" fontId="8" fillId="2" borderId="0" xfId="143" applyFont="1" applyBorder="1"/>
    <xf numFmtId="0" fontId="0" fillId="2" borderId="5" xfId="143" applyFont="1" applyBorder="1"/>
    <xf numFmtId="0" fontId="8" fillId="2" borderId="4" xfId="144" applyFont="1" applyBorder="1" applyAlignment="1"/>
    <xf numFmtId="0" fontId="0" fillId="2" borderId="0" xfId="144" applyFont="1" applyBorder="1" applyAlignment="1"/>
    <xf numFmtId="0" fontId="0" fillId="2" borderId="0" xfId="144" applyFont="1" applyBorder="1" applyAlignment="1">
      <alignment horizontal="center"/>
    </xf>
    <xf numFmtId="0" fontId="0" fillId="2" borderId="6" xfId="144" applyFont="1" applyBorder="1" applyAlignment="1">
      <alignment horizontal="center"/>
    </xf>
    <xf numFmtId="0" fontId="0" fillId="2" borderId="3" xfId="144" applyFont="1" applyBorder="1" applyAlignment="1">
      <alignment horizontal="center" wrapText="1"/>
    </xf>
    <xf numFmtId="0" fontId="0" fillId="2" borderId="5" xfId="144" applyFont="1" applyBorder="1" applyAlignment="1"/>
    <xf numFmtId="0" fontId="0" fillId="2" borderId="4" xfId="145" applyFont="1" applyBorder="1" applyAlignment="1"/>
    <xf numFmtId="0" fontId="0" fillId="2" borderId="0" xfId="145" applyFont="1" applyBorder="1" applyAlignment="1"/>
    <xf numFmtId="0" fontId="0" fillId="2" borderId="0" xfId="145" applyFont="1" applyBorder="1" applyAlignment="1">
      <alignment horizontal="center"/>
    </xf>
    <xf numFmtId="0" fontId="0" fillId="2" borderId="7" xfId="145" applyFont="1" applyBorder="1" applyAlignment="1"/>
    <xf numFmtId="0" fontId="0" fillId="2" borderId="5" xfId="145" applyFont="1" applyBorder="1" applyAlignment="1"/>
    <xf numFmtId="0" fontId="0" fillId="2" borderId="4" xfId="146" applyFont="1" applyBorder="1"/>
    <xf numFmtId="0" fontId="0" fillId="2" borderId="0" xfId="146" applyFont="1" applyBorder="1"/>
    <xf numFmtId="0" fontId="0" fillId="2" borderId="0" xfId="146" applyFont="1" applyBorder="1" applyAlignment="1">
      <alignment horizontal="center"/>
    </xf>
    <xf numFmtId="0" fontId="8" fillId="2" borderId="7" xfId="146" applyFont="1" applyBorder="1" applyAlignment="1">
      <alignment horizontal="center"/>
    </xf>
    <xf numFmtId="0" fontId="8" fillId="2" borderId="7" xfId="146" applyFont="1" applyBorder="1" applyAlignment="1">
      <alignment horizontal="center" wrapText="1"/>
    </xf>
    <xf numFmtId="0" fontId="0" fillId="2" borderId="5" xfId="146" applyFont="1" applyBorder="1"/>
    <xf numFmtId="0" fontId="0" fillId="2" borderId="4" xfId="147" applyFont="1" applyBorder="1"/>
    <xf numFmtId="0" fontId="0" fillId="2" borderId="0" xfId="147" applyFont="1" applyBorder="1"/>
    <xf numFmtId="0" fontId="0" fillId="2" borderId="0" xfId="147" applyFont="1" applyBorder="1" applyAlignment="1">
      <alignment horizontal="center"/>
    </xf>
    <xf numFmtId="0" fontId="8" fillId="2" borderId="7" xfId="147" applyFont="1" applyBorder="1" applyAlignment="1">
      <alignment horizontal="center"/>
    </xf>
    <xf numFmtId="0" fontId="8" fillId="2" borderId="7" xfId="147" applyFont="1" applyBorder="1" applyAlignment="1">
      <alignment horizontal="center" wrapText="1"/>
    </xf>
    <xf numFmtId="0" fontId="0" fillId="2" borderId="5" xfId="147" applyFont="1" applyBorder="1"/>
    <xf numFmtId="0" fontId="0" fillId="2" borderId="4" xfId="148" applyFont="1" applyBorder="1" applyAlignment="1"/>
    <xf numFmtId="0" fontId="0" fillId="2" borderId="0" xfId="148" applyFont="1" applyBorder="1" applyAlignment="1"/>
    <xf numFmtId="0" fontId="0" fillId="2" borderId="0" xfId="148" applyFont="1" applyBorder="1" applyAlignment="1">
      <alignment horizontal="center"/>
    </xf>
    <xf numFmtId="0" fontId="0" fillId="2" borderId="9" xfId="148" applyFont="1" applyBorder="1" applyAlignment="1">
      <alignment horizontal="center"/>
    </xf>
    <xf numFmtId="0" fontId="0" fillId="2" borderId="10" xfId="148" applyFont="1" applyBorder="1" applyAlignment="1">
      <alignment horizontal="center"/>
    </xf>
    <xf numFmtId="0" fontId="0" fillId="2" borderId="5" xfId="148" applyFont="1" applyBorder="1" applyAlignment="1"/>
    <xf numFmtId="0" fontId="8" fillId="2" borderId="4" xfId="149" applyFont="1" applyBorder="1"/>
    <xf numFmtId="0" fontId="0" fillId="2" borderId="0" xfId="149" applyFont="1" applyBorder="1"/>
    <xf numFmtId="0" fontId="0" fillId="2" borderId="0" xfId="149" applyFont="1" applyBorder="1" applyAlignment="1">
      <alignment horizontal="center"/>
    </xf>
    <xf numFmtId="0" fontId="12" fillId="2" borderId="0" xfId="149" applyFont="1" applyBorder="1" applyAlignment="1">
      <alignment horizontal="center"/>
    </xf>
    <xf numFmtId="0" fontId="0" fillId="2" borderId="5" xfId="149" applyFont="1" applyBorder="1"/>
    <xf numFmtId="0" fontId="9" fillId="3" borderId="8" xfId="150" applyFont="1" applyFill="1" applyBorder="1" applyAlignment="1">
      <alignment horizontal="center"/>
    </xf>
    <xf numFmtId="0" fontId="9" fillId="3" borderId="8" xfId="150" applyNumberFormat="1" applyFont="1" applyFill="1" applyBorder="1" applyAlignment="1">
      <alignment horizontal="center"/>
    </xf>
    <xf numFmtId="0" fontId="9" fillId="2" borderId="8" xfId="150" applyFont="1" applyBorder="1" applyAlignment="1">
      <alignment horizontal="center"/>
    </xf>
    <xf numFmtId="1" fontId="12" fillId="2" borderId="8" xfId="150" applyNumberFormat="1" applyFont="1" applyBorder="1" applyAlignment="1">
      <alignment horizontal="center"/>
    </xf>
    <xf numFmtId="1" fontId="0" fillId="2" borderId="8" xfId="150" applyNumberFormat="1" applyFont="1" applyBorder="1" applyAlignment="1">
      <alignment horizontal="center"/>
    </xf>
    <xf numFmtId="1" fontId="9" fillId="3" borderId="8" xfId="150" applyNumberFormat="1" applyFont="1" applyFill="1" applyBorder="1" applyAlignment="1">
      <alignment horizontal="center"/>
    </xf>
    <xf numFmtId="2" fontId="9" fillId="2" borderId="8" xfId="150" applyNumberFormat="1" applyFont="1" applyBorder="1" applyAlignment="1">
      <alignment horizontal="center"/>
    </xf>
    <xf numFmtId="0" fontId="0" fillId="2" borderId="5" xfId="150" applyFont="1" applyBorder="1"/>
    <xf numFmtId="0" fontId="9" fillId="3" borderId="8" xfId="151" applyFont="1" applyFill="1" applyBorder="1" applyAlignment="1">
      <alignment horizontal="center"/>
    </xf>
    <xf numFmtId="2" fontId="9" fillId="3" borderId="8" xfId="151" applyNumberFormat="1" applyFont="1" applyFill="1" applyBorder="1" applyAlignment="1">
      <alignment horizontal="center"/>
    </xf>
    <xf numFmtId="0" fontId="9" fillId="2" borderId="8" xfId="151" applyFont="1" applyBorder="1" applyAlignment="1">
      <alignment horizontal="center"/>
    </xf>
    <xf numFmtId="1" fontId="12" fillId="2" borderId="8" xfId="151" applyNumberFormat="1" applyFont="1" applyBorder="1" applyAlignment="1">
      <alignment horizontal="center"/>
    </xf>
    <xf numFmtId="1" fontId="0" fillId="2" borderId="8" xfId="151" applyNumberFormat="1" applyFont="1" applyBorder="1" applyAlignment="1">
      <alignment horizontal="center"/>
    </xf>
    <xf numFmtId="1" fontId="9" fillId="3" borderId="8" xfId="151" applyNumberFormat="1" applyFont="1" applyFill="1" applyBorder="1" applyAlignment="1">
      <alignment horizontal="center"/>
    </xf>
    <xf numFmtId="2" fontId="9" fillId="2" borderId="8" xfId="151" applyNumberFormat="1" applyFont="1" applyBorder="1" applyAlignment="1">
      <alignment horizontal="center"/>
    </xf>
    <xf numFmtId="0" fontId="0" fillId="2" borderId="5" xfId="151" applyFont="1" applyBorder="1"/>
    <xf numFmtId="1" fontId="0" fillId="2" borderId="0" xfId="151" applyNumberFormat="1" applyFont="1" applyBorder="1" applyAlignment="1">
      <alignment horizontal="center"/>
    </xf>
    <xf numFmtId="0" fontId="9" fillId="3" borderId="8" xfId="152" applyFont="1" applyFill="1" applyBorder="1" applyAlignment="1">
      <alignment horizontal="center"/>
    </xf>
    <xf numFmtId="2" fontId="9" fillId="2" borderId="8" xfId="152" applyNumberFormat="1" applyFont="1" applyBorder="1" applyAlignment="1">
      <alignment horizontal="center"/>
    </xf>
    <xf numFmtId="0" fontId="9" fillId="2" borderId="8" xfId="152" applyFont="1" applyBorder="1" applyAlignment="1">
      <alignment horizontal="center"/>
    </xf>
    <xf numFmtId="1" fontId="12" fillId="2" borderId="8" xfId="152" applyNumberFormat="1" applyFont="1" applyBorder="1" applyAlignment="1">
      <alignment horizontal="center"/>
    </xf>
    <xf numFmtId="1" fontId="0" fillId="2" borderId="8" xfId="152" applyNumberFormat="1" applyFont="1" applyBorder="1" applyAlignment="1">
      <alignment horizontal="center"/>
    </xf>
    <xf numFmtId="1" fontId="9" fillId="3" borderId="8" xfId="152" applyNumberFormat="1" applyFont="1" applyFill="1" applyBorder="1" applyAlignment="1">
      <alignment horizontal="center"/>
    </xf>
    <xf numFmtId="0" fontId="0" fillId="2" borderId="5" xfId="152" applyFont="1" applyBorder="1" applyAlignment="1"/>
    <xf numFmtId="0" fontId="9" fillId="3" borderId="8" xfId="153" applyFont="1" applyFill="1" applyBorder="1" applyAlignment="1">
      <alignment horizontal="center"/>
    </xf>
    <xf numFmtId="0" fontId="9" fillId="2" borderId="8" xfId="153" applyFont="1" applyBorder="1" applyAlignment="1">
      <alignment horizontal="center"/>
    </xf>
    <xf numFmtId="2" fontId="9" fillId="2" borderId="8" xfId="153" applyNumberFormat="1" applyFont="1" applyBorder="1" applyAlignment="1">
      <alignment horizontal="center"/>
    </xf>
    <xf numFmtId="1" fontId="12" fillId="2" borderId="8" xfId="153" applyNumberFormat="1" applyFont="1" applyBorder="1" applyAlignment="1">
      <alignment horizontal="center"/>
    </xf>
    <xf numFmtId="1" fontId="0" fillId="2" borderId="8" xfId="153" applyNumberFormat="1" applyFont="1" applyBorder="1" applyAlignment="1">
      <alignment horizontal="center"/>
    </xf>
    <xf numFmtId="1" fontId="9" fillId="3" borderId="8" xfId="153" applyNumberFormat="1" applyFont="1" applyFill="1" applyBorder="1" applyAlignment="1">
      <alignment horizontal="center"/>
    </xf>
    <xf numFmtId="0" fontId="0" fillId="2" borderId="5" xfId="153" applyFont="1" applyBorder="1" applyAlignment="1"/>
    <xf numFmtId="0" fontId="9" fillId="3" borderId="8" xfId="154" applyFont="1" applyFill="1" applyBorder="1" applyAlignment="1">
      <alignment horizontal="center"/>
    </xf>
    <xf numFmtId="2" fontId="9" fillId="3" borderId="8" xfId="154" applyNumberFormat="1" applyFont="1" applyFill="1" applyBorder="1" applyAlignment="1">
      <alignment horizontal="center"/>
    </xf>
    <xf numFmtId="0" fontId="9" fillId="2" borderId="8" xfId="154" applyFont="1" applyBorder="1" applyAlignment="1">
      <alignment horizontal="center"/>
    </xf>
    <xf numFmtId="1" fontId="12" fillId="2" borderId="8" xfId="154" applyNumberFormat="1" applyFont="1" applyBorder="1" applyAlignment="1">
      <alignment horizontal="center"/>
    </xf>
    <xf numFmtId="1" fontId="0" fillId="2" borderId="8" xfId="154" applyNumberFormat="1" applyFont="1" applyBorder="1" applyAlignment="1">
      <alignment horizontal="center"/>
    </xf>
    <xf numFmtId="1" fontId="9" fillId="3" borderId="8" xfId="154" applyNumberFormat="1" applyFont="1" applyFill="1" applyBorder="1" applyAlignment="1">
      <alignment horizontal="center"/>
    </xf>
    <xf numFmtId="2" fontId="9" fillId="2" borderId="8" xfId="154" applyNumberFormat="1" applyFont="1" applyBorder="1" applyAlignment="1">
      <alignment horizontal="center"/>
    </xf>
    <xf numFmtId="0" fontId="0" fillId="2" borderId="5" xfId="154" applyFont="1" applyBorder="1"/>
    <xf numFmtId="0" fontId="9" fillId="3" borderId="8" xfId="155" applyFont="1" applyFill="1" applyBorder="1" applyAlignment="1">
      <alignment horizontal="center"/>
    </xf>
    <xf numFmtId="2" fontId="9" fillId="3" borderId="8" xfId="155" applyNumberFormat="1" applyFont="1" applyFill="1" applyBorder="1" applyAlignment="1">
      <alignment horizontal="center"/>
    </xf>
    <xf numFmtId="0" fontId="9" fillId="2" borderId="8" xfId="155" applyFont="1" applyBorder="1" applyAlignment="1">
      <alignment horizontal="center"/>
    </xf>
    <xf numFmtId="1" fontId="12" fillId="2" borderId="8" xfId="155" applyNumberFormat="1" applyFont="1" applyBorder="1" applyAlignment="1">
      <alignment horizontal="center"/>
    </xf>
    <xf numFmtId="1" fontId="0" fillId="2" borderId="8" xfId="155" applyNumberFormat="1" applyFont="1" applyBorder="1" applyAlignment="1">
      <alignment horizontal="center"/>
    </xf>
    <xf numFmtId="1" fontId="9" fillId="3" borderId="8" xfId="155" applyNumberFormat="1" applyFont="1" applyFill="1" applyBorder="1" applyAlignment="1">
      <alignment horizontal="center"/>
    </xf>
    <xf numFmtId="2" fontId="9" fillId="2" borderId="8" xfId="155" applyNumberFormat="1" applyFont="1" applyBorder="1" applyAlignment="1">
      <alignment horizontal="center"/>
    </xf>
    <xf numFmtId="2" fontId="9" fillId="2" borderId="8" xfId="155" applyNumberFormat="1" applyFont="1" applyFill="1" applyBorder="1" applyAlignment="1">
      <alignment horizontal="center"/>
    </xf>
    <xf numFmtId="0" fontId="0" fillId="2" borderId="5" xfId="155" applyFont="1" applyBorder="1"/>
    <xf numFmtId="0" fontId="9" fillId="3" borderId="8" xfId="156" applyFont="1" applyFill="1" applyBorder="1" applyAlignment="1">
      <alignment horizontal="center"/>
    </xf>
    <xf numFmtId="2" fontId="9" fillId="3" borderId="8" xfId="156" applyNumberFormat="1" applyFont="1" applyFill="1" applyBorder="1" applyAlignment="1">
      <alignment horizontal="center"/>
    </xf>
    <xf numFmtId="0" fontId="9" fillId="2" borderId="8" xfId="156" applyFont="1" applyFill="1" applyBorder="1" applyAlignment="1">
      <alignment horizontal="center"/>
    </xf>
    <xf numFmtId="1" fontId="12" fillId="2" borderId="8" xfId="156" applyNumberFormat="1" applyFont="1" applyBorder="1" applyAlignment="1">
      <alignment horizontal="center"/>
    </xf>
    <xf numFmtId="1" fontId="0" fillId="2" borderId="8" xfId="156" applyNumberFormat="1" applyFont="1" applyBorder="1" applyAlignment="1">
      <alignment horizontal="center"/>
    </xf>
    <xf numFmtId="1" fontId="9" fillId="3" borderId="8" xfId="156" applyNumberFormat="1" applyFont="1" applyFill="1" applyBorder="1" applyAlignment="1">
      <alignment horizontal="center"/>
    </xf>
    <xf numFmtId="2" fontId="9" fillId="2" borderId="8" xfId="156" applyNumberFormat="1" applyFont="1" applyBorder="1" applyAlignment="1">
      <alignment horizontal="center"/>
    </xf>
    <xf numFmtId="2" fontId="9" fillId="2" borderId="8" xfId="156" applyNumberFormat="1" applyFont="1" applyFill="1" applyBorder="1" applyAlignment="1">
      <alignment horizontal="center"/>
    </xf>
    <xf numFmtId="0" fontId="0" fillId="2" borderId="5" xfId="156" applyFont="1" applyBorder="1"/>
    <xf numFmtId="0" fontId="9" fillId="3" borderId="8" xfId="157" applyNumberFormat="1" applyFont="1" applyFill="1" applyBorder="1" applyAlignment="1">
      <alignment horizontal="center"/>
    </xf>
    <xf numFmtId="2" fontId="9" fillId="3" borderId="8" xfId="157" applyNumberFormat="1" applyFont="1" applyFill="1" applyBorder="1" applyAlignment="1">
      <alignment horizontal="center"/>
    </xf>
    <xf numFmtId="0" fontId="9" fillId="2" borderId="8" xfId="157" applyNumberFormat="1" applyFont="1" applyFill="1" applyBorder="1" applyAlignment="1">
      <alignment horizontal="center"/>
    </xf>
    <xf numFmtId="1" fontId="12" fillId="2" borderId="8" xfId="157" applyNumberFormat="1" applyFont="1" applyBorder="1" applyAlignment="1">
      <alignment horizontal="center"/>
    </xf>
    <xf numFmtId="1" fontId="0" fillId="2" borderId="8" xfId="157" applyNumberFormat="1" applyFont="1" applyBorder="1" applyAlignment="1">
      <alignment horizontal="center"/>
    </xf>
    <xf numFmtId="1" fontId="9" fillId="3" borderId="8" xfId="157" applyNumberFormat="1" applyFont="1" applyFill="1" applyBorder="1" applyAlignment="1">
      <alignment horizontal="center"/>
    </xf>
    <xf numFmtId="2" fontId="9" fillId="2" borderId="8" xfId="157" applyNumberFormat="1" applyFont="1" applyBorder="1" applyAlignment="1">
      <alignment horizontal="center"/>
    </xf>
    <xf numFmtId="2" fontId="9" fillId="2" borderId="8" xfId="157" applyNumberFormat="1" applyFont="1" applyFill="1" applyBorder="1" applyAlignment="1">
      <alignment horizontal="center"/>
    </xf>
    <xf numFmtId="0" fontId="0" fillId="2" borderId="5" xfId="157" applyNumberFormat="1" applyFont="1" applyBorder="1" applyAlignment="1"/>
    <xf numFmtId="0" fontId="9" fillId="3" borderId="8" xfId="158" applyNumberFormat="1" applyFont="1" applyFill="1" applyBorder="1" applyAlignment="1">
      <alignment horizontal="center"/>
    </xf>
    <xf numFmtId="2" fontId="9" fillId="2" borderId="8" xfId="158" applyNumberFormat="1" applyFont="1" applyBorder="1" applyAlignment="1">
      <alignment horizontal="center"/>
    </xf>
    <xf numFmtId="0" fontId="9" fillId="2" borderId="8" xfId="158" applyNumberFormat="1" applyFont="1" applyFill="1" applyBorder="1" applyAlignment="1">
      <alignment horizontal="center"/>
    </xf>
    <xf numFmtId="1" fontId="12" fillId="2" borderId="8" xfId="158" applyNumberFormat="1" applyFont="1" applyBorder="1" applyAlignment="1">
      <alignment horizontal="center"/>
    </xf>
    <xf numFmtId="1" fontId="0" fillId="2" borderId="8" xfId="158" applyNumberFormat="1" applyFont="1" applyBorder="1" applyAlignment="1">
      <alignment horizontal="center"/>
    </xf>
    <xf numFmtId="1" fontId="9" fillId="3" borderId="8" xfId="158" applyNumberFormat="1" applyFont="1" applyFill="1" applyBorder="1" applyAlignment="1">
      <alignment horizontal="center"/>
    </xf>
    <xf numFmtId="2" fontId="9" fillId="2" borderId="8" xfId="158" applyNumberFormat="1" applyFont="1" applyFill="1" applyBorder="1" applyAlignment="1">
      <alignment horizontal="center"/>
    </xf>
    <xf numFmtId="0" fontId="0" fillId="2" borderId="5" xfId="158" applyNumberFormat="1" applyFont="1" applyBorder="1" applyAlignment="1"/>
    <xf numFmtId="0" fontId="9" fillId="3" borderId="8" xfId="159" applyFont="1" applyFill="1" applyBorder="1" applyAlignment="1">
      <alignment horizontal="center"/>
    </xf>
    <xf numFmtId="0" fontId="9" fillId="2" borderId="8" xfId="159" applyFont="1" applyBorder="1" applyAlignment="1">
      <alignment horizontal="center"/>
    </xf>
    <xf numFmtId="2" fontId="9" fillId="2" borderId="8" xfId="159" applyNumberFormat="1" applyFont="1" applyFill="1" applyBorder="1" applyAlignment="1">
      <alignment horizontal="center"/>
    </xf>
    <xf numFmtId="1" fontId="12" fillId="2" borderId="8" xfId="159" applyNumberFormat="1" applyFont="1" applyBorder="1" applyAlignment="1">
      <alignment horizontal="center"/>
    </xf>
    <xf numFmtId="1" fontId="0" fillId="2" borderId="8" xfId="159" applyNumberFormat="1" applyFont="1" applyBorder="1" applyAlignment="1">
      <alignment horizontal="center"/>
    </xf>
    <xf numFmtId="1" fontId="9" fillId="3" borderId="8" xfId="159" applyNumberFormat="1" applyFont="1" applyFill="1" applyBorder="1" applyAlignment="1">
      <alignment horizontal="center"/>
    </xf>
    <xf numFmtId="2" fontId="9" fillId="2" borderId="8" xfId="159" applyNumberFormat="1" applyFont="1" applyBorder="1" applyAlignment="1">
      <alignment horizontal="center"/>
    </xf>
    <xf numFmtId="0" fontId="0" fillId="2" borderId="5" xfId="159" applyFont="1" applyBorder="1"/>
    <xf numFmtId="0" fontId="9" fillId="3" borderId="8" xfId="160" applyFont="1" applyFill="1" applyBorder="1" applyAlignment="1">
      <alignment horizontal="center"/>
    </xf>
    <xf numFmtId="2" fontId="9" fillId="2" borderId="8" xfId="160" applyNumberFormat="1" applyFont="1" applyBorder="1" applyAlignment="1">
      <alignment horizontal="center"/>
    </xf>
    <xf numFmtId="0" fontId="9" fillId="2" borderId="8" xfId="160" applyFont="1" applyFill="1" applyBorder="1" applyAlignment="1">
      <alignment horizontal="center"/>
    </xf>
    <xf numFmtId="1" fontId="12" fillId="2" borderId="8" xfId="160" applyNumberFormat="1" applyFont="1" applyBorder="1" applyAlignment="1">
      <alignment horizontal="center"/>
    </xf>
    <xf numFmtId="1" fontId="0" fillId="2" borderId="8" xfId="160" applyNumberFormat="1" applyFont="1" applyBorder="1" applyAlignment="1">
      <alignment horizontal="center"/>
    </xf>
    <xf numFmtId="1" fontId="9" fillId="3" borderId="8" xfId="160" applyNumberFormat="1" applyFont="1" applyFill="1" applyBorder="1" applyAlignment="1">
      <alignment horizontal="center"/>
    </xf>
    <xf numFmtId="2" fontId="9" fillId="2" borderId="8" xfId="160" applyNumberFormat="1" applyFont="1" applyFill="1" applyBorder="1" applyAlignment="1">
      <alignment horizontal="center"/>
    </xf>
    <xf numFmtId="0" fontId="0" fillId="2" borderId="5" xfId="160" applyFont="1" applyBorder="1" applyAlignment="1"/>
    <xf numFmtId="0" fontId="9" fillId="3" borderId="8" xfId="161" applyFont="1" applyFill="1" applyBorder="1" applyAlignment="1">
      <alignment horizontal="center"/>
    </xf>
    <xf numFmtId="2" fontId="9" fillId="2" borderId="8" xfId="161" applyNumberFormat="1" applyFont="1" applyBorder="1" applyAlignment="1">
      <alignment horizontal="center"/>
    </xf>
    <xf numFmtId="0" fontId="9" fillId="2" borderId="8" xfId="161" applyFont="1" applyFill="1" applyBorder="1" applyAlignment="1">
      <alignment horizontal="center"/>
    </xf>
    <xf numFmtId="1" fontId="12" fillId="2" borderId="8" xfId="161" applyNumberFormat="1" applyFont="1" applyBorder="1" applyAlignment="1">
      <alignment horizontal="center"/>
    </xf>
    <xf numFmtId="1" fontId="0" fillId="2" borderId="8" xfId="161" applyNumberFormat="1" applyFont="1" applyBorder="1" applyAlignment="1">
      <alignment horizontal="center"/>
    </xf>
    <xf numFmtId="1" fontId="9" fillId="3" borderId="8" xfId="161" applyNumberFormat="1" applyFont="1" applyFill="1" applyBorder="1" applyAlignment="1">
      <alignment horizontal="center"/>
    </xf>
    <xf numFmtId="2" fontId="9" fillId="2" borderId="8" xfId="161" applyNumberFormat="1" applyFont="1" applyFill="1" applyBorder="1" applyAlignment="1">
      <alignment horizontal="center"/>
    </xf>
    <xf numFmtId="0" fontId="0" fillId="2" borderId="5" xfId="161" applyFont="1" applyBorder="1"/>
    <xf numFmtId="0" fontId="9" fillId="3" borderId="8" xfId="162" applyFont="1" applyFill="1" applyBorder="1" applyAlignment="1">
      <alignment horizontal="center"/>
    </xf>
    <xf numFmtId="2" fontId="9" fillId="2" borderId="8" xfId="162" applyNumberFormat="1" applyFont="1" applyBorder="1" applyAlignment="1">
      <alignment horizontal="center"/>
    </xf>
    <xf numFmtId="0" fontId="9" fillId="2" borderId="8" xfId="162" applyFont="1" applyFill="1" applyBorder="1" applyAlignment="1">
      <alignment horizontal="center"/>
    </xf>
    <xf numFmtId="1" fontId="12" fillId="2" borderId="8" xfId="162" applyNumberFormat="1" applyFont="1" applyBorder="1" applyAlignment="1">
      <alignment horizontal="center"/>
    </xf>
    <xf numFmtId="1" fontId="0" fillId="2" borderId="8" xfId="162" applyNumberFormat="1" applyFont="1" applyBorder="1" applyAlignment="1">
      <alignment horizontal="center"/>
    </xf>
    <xf numFmtId="1" fontId="9" fillId="3" borderId="8" xfId="162" applyNumberFormat="1" applyFont="1" applyFill="1" applyBorder="1" applyAlignment="1">
      <alignment horizontal="center"/>
    </xf>
    <xf numFmtId="2" fontId="9" fillId="2" borderId="8" xfId="162" applyNumberFormat="1" applyFont="1" applyFill="1" applyBorder="1" applyAlignment="1">
      <alignment horizontal="center"/>
    </xf>
    <xf numFmtId="0" fontId="0" fillId="2" borderId="5" xfId="162" applyFont="1" applyBorder="1"/>
    <xf numFmtId="0" fontId="9" fillId="3" borderId="8" xfId="163" applyFont="1" applyFill="1" applyBorder="1" applyAlignment="1">
      <alignment horizontal="center"/>
    </xf>
    <xf numFmtId="0" fontId="9" fillId="2" borderId="8" xfId="163" applyFont="1" applyBorder="1" applyAlignment="1">
      <alignment horizontal="center"/>
    </xf>
    <xf numFmtId="2" fontId="9" fillId="2" borderId="8" xfId="163" applyNumberFormat="1" applyFont="1" applyFill="1" applyBorder="1" applyAlignment="1">
      <alignment horizontal="center"/>
    </xf>
    <xf numFmtId="1" fontId="12" fillId="2" borderId="8" xfId="163" applyNumberFormat="1" applyFont="1" applyBorder="1" applyAlignment="1">
      <alignment horizontal="center"/>
    </xf>
    <xf numFmtId="1" fontId="0" fillId="2" borderId="8" xfId="163" applyNumberFormat="1" applyFont="1" applyBorder="1" applyAlignment="1">
      <alignment horizontal="center"/>
    </xf>
    <xf numFmtId="1" fontId="9" fillId="3" borderId="8" xfId="163" applyNumberFormat="1" applyFont="1" applyFill="1" applyBorder="1" applyAlignment="1">
      <alignment horizontal="center"/>
    </xf>
    <xf numFmtId="2" fontId="9" fillId="2" borderId="8" xfId="163" applyNumberFormat="1" applyFont="1" applyBorder="1" applyAlignment="1">
      <alignment horizontal="center"/>
    </xf>
    <xf numFmtId="0" fontId="0" fillId="2" borderId="5" xfId="163" applyFont="1" applyBorder="1" applyAlignment="1"/>
    <xf numFmtId="0" fontId="9" fillId="3" borderId="8" xfId="164" applyFont="1" applyFill="1" applyBorder="1" applyAlignment="1">
      <alignment horizontal="center"/>
    </xf>
    <xf numFmtId="2" fontId="9" fillId="2" borderId="8" xfId="164" applyNumberFormat="1" applyFont="1" applyBorder="1" applyAlignment="1">
      <alignment horizontal="center"/>
    </xf>
    <xf numFmtId="0" fontId="9" fillId="2" borderId="8" xfId="164" applyFont="1" applyFill="1" applyBorder="1" applyAlignment="1">
      <alignment horizontal="center"/>
    </xf>
    <xf numFmtId="1" fontId="12" fillId="2" borderId="8" xfId="164" applyNumberFormat="1" applyFont="1" applyBorder="1" applyAlignment="1">
      <alignment horizontal="center"/>
    </xf>
    <xf numFmtId="1" fontId="0" fillId="2" borderId="8" xfId="164" applyNumberFormat="1" applyFont="1" applyBorder="1" applyAlignment="1">
      <alignment horizontal="center"/>
    </xf>
    <xf numFmtId="1" fontId="9" fillId="3" borderId="8" xfId="164" applyNumberFormat="1" applyFont="1" applyFill="1" applyBorder="1" applyAlignment="1">
      <alignment horizontal="center"/>
    </xf>
    <xf numFmtId="0" fontId="0" fillId="2" borderId="5" xfId="164" applyFont="1" applyBorder="1" applyAlignment="1"/>
    <xf numFmtId="0" fontId="8" fillId="2" borderId="4" xfId="165" applyFont="1" applyBorder="1"/>
    <xf numFmtId="0" fontId="0" fillId="2" borderId="0" xfId="165" applyFont="1" applyBorder="1"/>
    <xf numFmtId="0" fontId="0" fillId="2" borderId="0" xfId="165" applyFont="1" applyBorder="1" applyAlignment="1">
      <alignment horizontal="center"/>
    </xf>
    <xf numFmtId="1" fontId="0" fillId="2" borderId="0" xfId="165" applyNumberFormat="1" applyFont="1" applyBorder="1"/>
    <xf numFmtId="0" fontId="0" fillId="2" borderId="5" xfId="165" applyFont="1" applyBorder="1"/>
    <xf numFmtId="0" fontId="0" fillId="2" borderId="4" xfId="166" applyFont="1" applyBorder="1"/>
    <xf numFmtId="0" fontId="0" fillId="2" borderId="0" xfId="166" applyFont="1" applyBorder="1"/>
    <xf numFmtId="0" fontId="0" fillId="2" borderId="0" xfId="166" applyFont="1" applyBorder="1" applyAlignment="1">
      <alignment horizontal="center"/>
    </xf>
    <xf numFmtId="1" fontId="9" fillId="3" borderId="0" xfId="166" applyNumberFormat="1" applyFont="1" applyFill="1" applyBorder="1" applyAlignment="1">
      <alignment horizontal="center"/>
    </xf>
    <xf numFmtId="0" fontId="0" fillId="2" borderId="5" xfId="166" applyFont="1" applyBorder="1"/>
    <xf numFmtId="0" fontId="12" fillId="2" borderId="4" xfId="167" applyFont="1" applyBorder="1"/>
    <xf numFmtId="0" fontId="0" fillId="2" borderId="0" xfId="167" applyFont="1" applyBorder="1"/>
    <xf numFmtId="0" fontId="0" fillId="2" borderId="0" xfId="167" applyFont="1" applyBorder="1" applyAlignment="1">
      <alignment horizontal="center"/>
    </xf>
    <xf numFmtId="1" fontId="0" fillId="2" borderId="0" xfId="167" applyNumberFormat="1" applyFont="1" applyBorder="1"/>
    <xf numFmtId="1" fontId="9" fillId="3" borderId="0" xfId="167" applyNumberFormat="1" applyFont="1" applyFill="1" applyBorder="1" applyAlignment="1">
      <alignment horizontal="center"/>
    </xf>
    <xf numFmtId="0" fontId="0" fillId="2" borderId="5" xfId="167" applyFont="1" applyBorder="1"/>
    <xf numFmtId="0" fontId="0" fillId="2" borderId="4" xfId="168" applyFont="1" applyBorder="1" applyAlignment="1">
      <alignment horizontal="center"/>
    </xf>
    <xf numFmtId="0" fontId="0" fillId="2" borderId="0" xfId="168" applyFont="1" applyBorder="1" applyAlignment="1">
      <alignment horizontal="center"/>
    </xf>
    <xf numFmtId="0" fontId="0" fillId="2" borderId="0" xfId="168" applyFont="1" applyBorder="1"/>
    <xf numFmtId="0" fontId="0" fillId="2" borderId="5" xfId="168" applyFont="1" applyBorder="1"/>
    <xf numFmtId="0" fontId="0" fillId="2" borderId="4" xfId="169" applyFont="1" applyBorder="1"/>
    <xf numFmtId="0" fontId="0" fillId="2" borderId="0" xfId="169" applyFont="1" applyBorder="1"/>
    <xf numFmtId="0" fontId="0" fillId="2" borderId="0" xfId="169" applyFont="1" applyBorder="1" applyAlignment="1">
      <alignment horizontal="center"/>
    </xf>
    <xf numFmtId="1" fontId="0" fillId="2" borderId="0" xfId="169" applyNumberFormat="1" applyFont="1" applyBorder="1"/>
    <xf numFmtId="0" fontId="0" fillId="2" borderId="5" xfId="169" applyFont="1" applyBorder="1"/>
    <xf numFmtId="0" fontId="0" fillId="2" borderId="11" xfId="170" applyFont="1" applyBorder="1" applyAlignment="1"/>
    <xf numFmtId="0" fontId="0" fillId="2" borderId="12" xfId="170" applyFont="1" applyBorder="1" applyAlignment="1"/>
    <xf numFmtId="0" fontId="0" fillId="2" borderId="12" xfId="170" applyFont="1" applyBorder="1" applyAlignment="1">
      <alignment horizontal="center"/>
    </xf>
    <xf numFmtId="1" fontId="0" fillId="2" borderId="12" xfId="170" applyNumberFormat="1" applyFont="1" applyBorder="1" applyAlignment="1"/>
    <xf numFmtId="0" fontId="0" fillId="2" borderId="10" xfId="170" applyFont="1" applyBorder="1" applyAlignment="1"/>
    <xf numFmtId="1" fontId="0" fillId="2" borderId="0" xfId="171" applyNumberFormat="1" applyFont="1" applyAlignment="1"/>
    <xf numFmtId="1" fontId="0" fillId="2" borderId="0" xfId="172" applyNumberFormat="1" applyFont="1" applyAlignment="1"/>
    <xf numFmtId="1" fontId="0" fillId="2" borderId="0" xfId="173" applyNumberFormat="1" applyFont="1" applyAlignment="1"/>
    <xf numFmtId="1" fontId="0" fillId="2" borderId="0" xfId="174" applyNumberFormat="1" applyFont="1" applyBorder="1" applyAlignment="1"/>
    <xf numFmtId="1" fontId="0" fillId="2" borderId="0" xfId="175" applyNumberFormat="1" applyFont="1" applyBorder="1" applyAlignment="1"/>
    <xf numFmtId="1" fontId="0" fillId="2" borderId="0" xfId="176" applyNumberFormat="1" applyFont="1" applyBorder="1"/>
    <xf numFmtId="1" fontId="0" fillId="2" borderId="0" xfId="177" applyNumberFormat="1" applyFont="1" applyFill="1" applyBorder="1" applyAlignment="1"/>
    <xf numFmtId="1" fontId="0" fillId="2" borderId="0" xfId="178" applyNumberFormat="1" applyFont="1" applyBorder="1" applyAlignment="1"/>
    <xf numFmtId="0" fontId="0" fillId="2" borderId="0" xfId="178" applyFont="1" applyBorder="1" applyAlignment="1"/>
    <xf numFmtId="1" fontId="0" fillId="2" borderId="0" xfId="179" applyNumberFormat="1" applyFont="1" applyBorder="1" applyAlignment="1"/>
    <xf numFmtId="1" fontId="0" fillId="2" borderId="0" xfId="180" applyNumberFormat="1" applyFont="1" applyFill="1" applyBorder="1" applyAlignment="1"/>
    <xf numFmtId="1" fontId="12" fillId="2" borderId="8" xfId="181" applyNumberFormat="1" applyFont="1" applyBorder="1" applyAlignment="1">
      <alignment horizontal="center"/>
    </xf>
    <xf numFmtId="1" fontId="12" fillId="2" borderId="8" xfId="182" applyNumberFormat="1" applyFont="1" applyBorder="1" applyAlignment="1">
      <alignment horizontal="center"/>
    </xf>
    <xf numFmtId="0" fontId="8" fillId="2" borderId="4" xfId="183" applyNumberFormat="1" applyFont="1" applyFill="1" applyBorder="1" applyAlignment="1">
      <alignment horizontal="center"/>
    </xf>
    <xf numFmtId="0" fontId="8" fillId="2" borderId="0" xfId="183" applyNumberFormat="1" applyFont="1" applyFill="1" applyBorder="1" applyAlignment="1">
      <alignment horizontal="center"/>
    </xf>
    <xf numFmtId="0" fontId="0" fillId="2" borderId="5" xfId="183" applyNumberFormat="1" applyFont="1" applyFill="1" applyBorder="1" applyAlignment="1"/>
    <xf numFmtId="0" fontId="8" fillId="2" borderId="4" xfId="184" applyNumberFormat="1" applyFont="1" applyFill="1" applyBorder="1" applyAlignment="1"/>
    <xf numFmtId="0" fontId="0" fillId="2" borderId="0" xfId="184" applyNumberFormat="1" applyFont="1" applyFill="1" applyBorder="1" applyAlignment="1"/>
    <xf numFmtId="0" fontId="0" fillId="2" borderId="0" xfId="184" applyNumberFormat="1" applyFont="1" applyFill="1" applyBorder="1" applyAlignment="1">
      <alignment horizontal="center"/>
    </xf>
    <xf numFmtId="0" fontId="0" fillId="2" borderId="5" xfId="184" applyNumberFormat="1" applyFont="1" applyFill="1" applyBorder="1" applyAlignment="1"/>
    <xf numFmtId="0" fontId="8" fillId="2" borderId="4" xfId="185" applyNumberFormat="1" applyFont="1" applyBorder="1" applyAlignment="1"/>
    <xf numFmtId="0" fontId="0" fillId="2" borderId="0" xfId="185" applyNumberFormat="1" applyFont="1" applyBorder="1" applyAlignment="1"/>
    <xf numFmtId="0" fontId="0" fillId="2" borderId="0" xfId="185" applyNumberFormat="1" applyFont="1" applyBorder="1" applyAlignment="1">
      <alignment horizontal="center"/>
    </xf>
    <xf numFmtId="0" fontId="8" fillId="2" borderId="0" xfId="185" applyNumberFormat="1" applyFont="1" applyBorder="1" applyAlignment="1"/>
    <xf numFmtId="0" fontId="0" fillId="2" borderId="5" xfId="185" applyNumberFormat="1" applyFont="1" applyBorder="1" applyAlignment="1"/>
    <xf numFmtId="0" fontId="8" fillId="2" borderId="4" xfId="186" applyNumberFormat="1" applyFont="1" applyBorder="1" applyAlignment="1"/>
    <xf numFmtId="0" fontId="0" fillId="2" borderId="0" xfId="186" applyNumberFormat="1" applyFont="1" applyBorder="1" applyAlignment="1"/>
    <xf numFmtId="0" fontId="0" fillId="2" borderId="0" xfId="186" applyNumberFormat="1" applyFont="1" applyBorder="1" applyAlignment="1">
      <alignment horizontal="center"/>
    </xf>
    <xf numFmtId="0" fontId="0" fillId="2" borderId="6" xfId="186" applyNumberFormat="1" applyFont="1" applyBorder="1" applyAlignment="1">
      <alignment horizontal="center"/>
    </xf>
    <xf numFmtId="0" fontId="0" fillId="2" borderId="3" xfId="186" applyNumberFormat="1" applyFont="1" applyBorder="1" applyAlignment="1">
      <alignment horizontal="center" wrapText="1"/>
    </xf>
    <xf numFmtId="0" fontId="0" fillId="2" borderId="5" xfId="186" applyNumberFormat="1" applyFont="1" applyBorder="1" applyAlignment="1"/>
    <xf numFmtId="0" fontId="0" fillId="2" borderId="4" xfId="187" applyNumberFormat="1" applyFont="1" applyBorder="1" applyAlignment="1"/>
    <xf numFmtId="0" fontId="0" fillId="2" borderId="0" xfId="187" applyNumberFormat="1" applyFont="1" applyBorder="1" applyAlignment="1"/>
    <xf numFmtId="0" fontId="0" fillId="2" borderId="0" xfId="187" applyNumberFormat="1" applyFont="1" applyBorder="1" applyAlignment="1">
      <alignment horizontal="center"/>
    </xf>
    <xf numFmtId="0" fontId="0" fillId="2" borderId="7" xfId="187" applyNumberFormat="1" applyFont="1" applyBorder="1" applyAlignment="1"/>
    <xf numFmtId="0" fontId="0" fillId="2" borderId="5" xfId="187" applyNumberFormat="1" applyFont="1" applyBorder="1" applyAlignment="1"/>
    <xf numFmtId="0" fontId="0" fillId="2" borderId="4" xfId="188" applyFont="1" applyFill="1" applyBorder="1" applyAlignment="1"/>
    <xf numFmtId="0" fontId="0" fillId="2" borderId="0" xfId="188" applyFont="1" applyFill="1" applyBorder="1" applyAlignment="1"/>
    <xf numFmtId="0" fontId="0" fillId="2" borderId="0" xfId="188" applyFont="1" applyFill="1" applyBorder="1" applyAlignment="1">
      <alignment horizontal="center"/>
    </xf>
    <xf numFmtId="0" fontId="8" fillId="2" borderId="7" xfId="188" applyFont="1" applyFill="1" applyBorder="1" applyAlignment="1">
      <alignment horizontal="center"/>
    </xf>
    <xf numFmtId="0" fontId="8" fillId="2" borderId="7" xfId="188" applyFont="1" applyFill="1" applyBorder="1" applyAlignment="1">
      <alignment horizontal="center" wrapText="1"/>
    </xf>
    <xf numFmtId="0" fontId="0" fillId="2" borderId="5" xfId="188" applyFont="1" applyFill="1" applyBorder="1" applyAlignment="1"/>
    <xf numFmtId="0" fontId="0" fillId="2" borderId="4" xfId="189" applyNumberFormat="1" applyFont="1" applyBorder="1" applyAlignment="1"/>
    <xf numFmtId="0" fontId="0" fillId="2" borderId="0" xfId="189" applyNumberFormat="1" applyFont="1" applyBorder="1" applyAlignment="1"/>
    <xf numFmtId="0" fontId="0" fillId="2" borderId="0" xfId="189" applyNumberFormat="1" applyFont="1" applyBorder="1" applyAlignment="1">
      <alignment horizontal="center"/>
    </xf>
    <xf numFmtId="0" fontId="8" fillId="2" borderId="7" xfId="189" applyNumberFormat="1" applyFont="1" applyBorder="1" applyAlignment="1">
      <alignment horizontal="center"/>
    </xf>
    <xf numFmtId="0" fontId="8" fillId="2" borderId="7" xfId="189" applyNumberFormat="1" applyFont="1" applyBorder="1" applyAlignment="1">
      <alignment horizontal="center" wrapText="1"/>
    </xf>
    <xf numFmtId="0" fontId="0" fillId="2" borderId="5" xfId="189" applyNumberFormat="1" applyFont="1" applyBorder="1" applyAlignment="1"/>
    <xf numFmtId="0" fontId="0" fillId="2" borderId="4" xfId="190" applyNumberFormat="1" applyFont="1" applyBorder="1" applyAlignment="1"/>
    <xf numFmtId="0" fontId="0" fillId="2" borderId="0" xfId="190" applyNumberFormat="1" applyFont="1" applyBorder="1" applyAlignment="1"/>
    <xf numFmtId="0" fontId="0" fillId="2" borderId="0" xfId="190" applyNumberFormat="1" applyFont="1" applyBorder="1" applyAlignment="1">
      <alignment horizontal="center"/>
    </xf>
    <xf numFmtId="0" fontId="0" fillId="2" borderId="9" xfId="190" applyNumberFormat="1" applyFont="1" applyBorder="1" applyAlignment="1">
      <alignment horizontal="center"/>
    </xf>
    <xf numFmtId="0" fontId="0" fillId="2" borderId="10" xfId="190" applyNumberFormat="1" applyFont="1" applyBorder="1" applyAlignment="1">
      <alignment horizontal="center"/>
    </xf>
    <xf numFmtId="0" fontId="0" fillId="2" borderId="5" xfId="190" applyNumberFormat="1" applyFont="1" applyBorder="1" applyAlignment="1"/>
    <xf numFmtId="0" fontId="8" fillId="2" borderId="4" xfId="191" applyFont="1" applyFill="1" applyBorder="1" applyAlignment="1"/>
    <xf numFmtId="0" fontId="0" fillId="2" borderId="0" xfId="191" applyFont="1" applyFill="1" applyBorder="1" applyAlignment="1"/>
    <xf numFmtId="0" fontId="0" fillId="2" borderId="0" xfId="191" applyFont="1" applyFill="1" applyBorder="1" applyAlignment="1">
      <alignment horizontal="center"/>
    </xf>
    <xf numFmtId="0" fontId="12" fillId="2" borderId="0" xfId="191" applyFont="1" applyFill="1" applyBorder="1" applyAlignment="1">
      <alignment horizontal="center"/>
    </xf>
    <xf numFmtId="0" fontId="0" fillId="2" borderId="5" xfId="191" applyFont="1" applyFill="1" applyBorder="1" applyAlignment="1"/>
    <xf numFmtId="0" fontId="9" fillId="3" borderId="8" xfId="192" applyNumberFormat="1" applyFont="1" applyFill="1" applyBorder="1" applyAlignment="1">
      <alignment horizontal="center"/>
    </xf>
    <xf numFmtId="0" fontId="9" fillId="2" borderId="8" xfId="192" applyNumberFormat="1" applyFont="1" applyFill="1" applyBorder="1" applyAlignment="1">
      <alignment horizontal="center"/>
    </xf>
    <xf numFmtId="1" fontId="12" fillId="2" borderId="8" xfId="192" applyNumberFormat="1" applyFont="1" applyFill="1" applyBorder="1" applyAlignment="1">
      <alignment horizontal="center"/>
    </xf>
    <xf numFmtId="1" fontId="0" fillId="2" borderId="8" xfId="192" applyNumberFormat="1" applyFont="1" applyFill="1" applyBorder="1" applyAlignment="1">
      <alignment horizontal="center"/>
    </xf>
    <xf numFmtId="1" fontId="9" fillId="3" borderId="8" xfId="192" applyNumberFormat="1" applyFont="1" applyFill="1" applyBorder="1" applyAlignment="1">
      <alignment horizontal="center"/>
    </xf>
    <xf numFmtId="2" fontId="9" fillId="2" borderId="8" xfId="192" applyNumberFormat="1" applyFont="1" applyFill="1" applyBorder="1" applyAlignment="1">
      <alignment horizontal="center"/>
    </xf>
    <xf numFmtId="0" fontId="0" fillId="2" borderId="5" xfId="192" applyNumberFormat="1" applyFont="1" applyFill="1" applyBorder="1" applyAlignment="1"/>
    <xf numFmtId="0" fontId="9" fillId="3" borderId="8" xfId="193" applyFont="1" applyFill="1" applyBorder="1" applyAlignment="1">
      <alignment horizontal="center"/>
    </xf>
    <xf numFmtId="2" fontId="9" fillId="3" borderId="8" xfId="193" applyNumberFormat="1" applyFont="1" applyFill="1" applyBorder="1" applyAlignment="1">
      <alignment horizontal="center"/>
    </xf>
    <xf numFmtId="0" fontId="9" fillId="2" borderId="8" xfId="193" applyFont="1" applyFill="1" applyBorder="1" applyAlignment="1">
      <alignment horizontal="center"/>
    </xf>
    <xf numFmtId="1" fontId="12" fillId="2" borderId="8" xfId="193" applyNumberFormat="1" applyFont="1" applyFill="1" applyBorder="1" applyAlignment="1">
      <alignment horizontal="center"/>
    </xf>
    <xf numFmtId="1" fontId="0" fillId="2" borderId="8" xfId="193" applyNumberFormat="1" applyFont="1" applyFill="1" applyBorder="1" applyAlignment="1">
      <alignment horizontal="center"/>
    </xf>
    <xf numFmtId="1" fontId="9" fillId="3" borderId="8" xfId="193" applyNumberFormat="1" applyFont="1" applyFill="1" applyBorder="1" applyAlignment="1">
      <alignment horizontal="center"/>
    </xf>
    <xf numFmtId="2" fontId="9" fillId="2" borderId="8" xfId="193" applyNumberFormat="1" applyFont="1" applyFill="1" applyBorder="1" applyAlignment="1">
      <alignment horizontal="center"/>
    </xf>
    <xf numFmtId="0" fontId="0" fillId="2" borderId="5" xfId="193" applyFont="1" applyFill="1" applyBorder="1" applyAlignment="1"/>
    <xf numFmtId="1" fontId="0" fillId="2" borderId="0" xfId="193" applyNumberFormat="1" applyFont="1" applyFill="1" applyBorder="1" applyAlignment="1">
      <alignment horizontal="center"/>
    </xf>
    <xf numFmtId="0" fontId="9" fillId="3" borderId="8" xfId="194" applyNumberFormat="1" applyFont="1" applyFill="1" applyBorder="1" applyAlignment="1">
      <alignment horizontal="center"/>
    </xf>
    <xf numFmtId="2" fontId="9" fillId="2" borderId="8" xfId="194" applyNumberFormat="1" applyFont="1" applyBorder="1" applyAlignment="1">
      <alignment horizontal="center"/>
    </xf>
    <xf numFmtId="0" fontId="9" fillId="2" borderId="8" xfId="194" applyNumberFormat="1" applyFont="1" applyBorder="1" applyAlignment="1">
      <alignment horizontal="center"/>
    </xf>
    <xf numFmtId="1" fontId="12" fillId="2" borderId="8" xfId="194" applyNumberFormat="1" applyFont="1" applyBorder="1" applyAlignment="1">
      <alignment horizontal="center"/>
    </xf>
    <xf numFmtId="1" fontId="0" fillId="2" borderId="8" xfId="194" applyNumberFormat="1" applyFont="1" applyBorder="1" applyAlignment="1">
      <alignment horizontal="center"/>
    </xf>
    <xf numFmtId="1" fontId="9" fillId="3" borderId="8" xfId="194" applyNumberFormat="1" applyFont="1" applyFill="1" applyBorder="1" applyAlignment="1">
      <alignment horizontal="center"/>
    </xf>
    <xf numFmtId="0" fontId="0" fillId="2" borderId="5" xfId="194" applyNumberFormat="1" applyFont="1" applyBorder="1" applyAlignment="1"/>
    <xf numFmtId="0" fontId="9" fillId="3" borderId="8" xfId="195" applyNumberFormat="1" applyFont="1" applyFill="1" applyBorder="1" applyAlignment="1">
      <alignment horizontal="center"/>
    </xf>
    <xf numFmtId="0" fontId="9" fillId="2" borderId="8" xfId="195" applyNumberFormat="1" applyFont="1" applyBorder="1" applyAlignment="1">
      <alignment horizontal="center"/>
    </xf>
    <xf numFmtId="2" fontId="9" fillId="2" borderId="8" xfId="195" applyNumberFormat="1" applyFont="1" applyBorder="1" applyAlignment="1">
      <alignment horizontal="center"/>
    </xf>
    <xf numFmtId="1" fontId="12" fillId="2" borderId="8" xfId="195" applyNumberFormat="1" applyFont="1" applyBorder="1" applyAlignment="1">
      <alignment horizontal="center"/>
    </xf>
    <xf numFmtId="1" fontId="0" fillId="2" borderId="8" xfId="195" applyNumberFormat="1" applyFont="1" applyBorder="1" applyAlignment="1">
      <alignment horizontal="center"/>
    </xf>
    <xf numFmtId="1" fontId="9" fillId="3" borderId="8" xfId="195" applyNumberFormat="1" applyFont="1" applyFill="1" applyBorder="1" applyAlignment="1">
      <alignment horizontal="center"/>
    </xf>
    <xf numFmtId="0" fontId="0" fillId="2" borderId="5" xfId="195" applyNumberFormat="1" applyFont="1" applyBorder="1" applyAlignment="1"/>
    <xf numFmtId="0" fontId="9" fillId="3" borderId="8" xfId="196" applyNumberFormat="1" applyFont="1" applyFill="1" applyBorder="1" applyAlignment="1">
      <alignment horizontal="center"/>
    </xf>
    <xf numFmtId="2" fontId="9" fillId="3" borderId="8" xfId="196" applyNumberFormat="1" applyFont="1" applyFill="1" applyBorder="1" applyAlignment="1">
      <alignment horizontal="center"/>
    </xf>
    <xf numFmtId="0" fontId="9" fillId="2" borderId="8" xfId="196" applyNumberFormat="1" applyFont="1" applyBorder="1" applyAlignment="1">
      <alignment horizontal="center"/>
    </xf>
    <xf numFmtId="1" fontId="12" fillId="2" borderId="8" xfId="196" applyNumberFormat="1" applyFont="1" applyBorder="1" applyAlignment="1">
      <alignment horizontal="center"/>
    </xf>
    <xf numFmtId="1" fontId="0" fillId="2" borderId="8" xfId="196" applyNumberFormat="1" applyFont="1" applyBorder="1" applyAlignment="1">
      <alignment horizontal="center"/>
    </xf>
    <xf numFmtId="1" fontId="9" fillId="3" borderId="8" xfId="196" applyNumberFormat="1" applyFont="1" applyFill="1" applyBorder="1" applyAlignment="1">
      <alignment horizontal="center"/>
    </xf>
    <xf numFmtId="2" fontId="9" fillId="2" borderId="8" xfId="196" applyNumberFormat="1" applyFont="1" applyBorder="1" applyAlignment="1">
      <alignment horizontal="center"/>
    </xf>
    <xf numFmtId="0" fontId="0" fillId="2" borderId="5" xfId="196" applyNumberFormat="1" applyFont="1" applyBorder="1" applyAlignment="1"/>
    <xf numFmtId="0" fontId="9" fillId="3" borderId="8" xfId="197" applyFont="1" applyFill="1" applyBorder="1" applyAlignment="1">
      <alignment horizontal="center"/>
    </xf>
    <xf numFmtId="2" fontId="9" fillId="3" borderId="8" xfId="197" applyNumberFormat="1" applyFont="1" applyFill="1" applyBorder="1" applyAlignment="1">
      <alignment horizontal="center"/>
    </xf>
    <xf numFmtId="0" fontId="9" fillId="2" borderId="8" xfId="197" applyFont="1" applyBorder="1" applyAlignment="1">
      <alignment horizontal="center"/>
    </xf>
    <xf numFmtId="1" fontId="12" fillId="2" borderId="8" xfId="197" applyNumberFormat="1" applyFont="1" applyBorder="1" applyAlignment="1">
      <alignment horizontal="center"/>
    </xf>
    <xf numFmtId="1" fontId="0" fillId="2" borderId="8" xfId="197" applyNumberFormat="1" applyFont="1" applyBorder="1" applyAlignment="1">
      <alignment horizontal="center"/>
    </xf>
    <xf numFmtId="1" fontId="9" fillId="3" borderId="8" xfId="197" applyNumberFormat="1" applyFont="1" applyFill="1" applyBorder="1" applyAlignment="1">
      <alignment horizontal="center"/>
    </xf>
    <xf numFmtId="2" fontId="9" fillId="2" borderId="8" xfId="197" applyNumberFormat="1" applyFont="1" applyBorder="1" applyAlignment="1">
      <alignment horizontal="center"/>
    </xf>
    <xf numFmtId="2" fontId="9" fillId="2" borderId="8" xfId="197" applyNumberFormat="1" applyFont="1" applyFill="1" applyBorder="1" applyAlignment="1">
      <alignment horizontal="center"/>
    </xf>
    <xf numFmtId="0" fontId="0" fillId="2" borderId="5" xfId="197" applyFont="1" applyBorder="1"/>
    <xf numFmtId="0" fontId="9" fillId="3" borderId="8" xfId="198" applyNumberFormat="1" applyFont="1" applyFill="1" applyBorder="1" applyAlignment="1">
      <alignment horizontal="center"/>
    </xf>
    <xf numFmtId="2" fontId="9" fillId="3" borderId="8" xfId="198" applyNumberFormat="1" applyFont="1" applyFill="1" applyBorder="1" applyAlignment="1">
      <alignment horizontal="center"/>
    </xf>
    <xf numFmtId="0" fontId="9" fillId="2" borderId="8" xfId="198" applyNumberFormat="1" applyFont="1" applyFill="1" applyBorder="1" applyAlignment="1">
      <alignment horizontal="center"/>
    </xf>
    <xf numFmtId="1" fontId="12" fillId="2" borderId="8" xfId="198" applyNumberFormat="1" applyFont="1" applyBorder="1" applyAlignment="1">
      <alignment horizontal="center"/>
    </xf>
    <xf numFmtId="1" fontId="0" fillId="2" borderId="8" xfId="198" applyNumberFormat="1" applyFont="1" applyBorder="1" applyAlignment="1">
      <alignment horizontal="center"/>
    </xf>
    <xf numFmtId="1" fontId="9" fillId="3" borderId="8" xfId="198" applyNumberFormat="1" applyFont="1" applyFill="1" applyBorder="1" applyAlignment="1">
      <alignment horizontal="center"/>
    </xf>
    <xf numFmtId="2" fontId="9" fillId="2" borderId="8" xfId="198" applyNumberFormat="1" applyFont="1" applyBorder="1" applyAlignment="1">
      <alignment horizontal="center"/>
    </xf>
    <xf numFmtId="2" fontId="9" fillId="2" borderId="8" xfId="198" applyNumberFormat="1" applyFont="1" applyFill="1" applyBorder="1" applyAlignment="1">
      <alignment horizontal="center"/>
    </xf>
    <xf numFmtId="0" fontId="0" fillId="2" borderId="5" xfId="198" applyNumberFormat="1" applyFont="1" applyBorder="1" applyAlignment="1"/>
    <xf numFmtId="0" fontId="9" fillId="3" borderId="8" xfId="199" applyFont="1" applyFill="1" applyBorder="1" applyAlignment="1">
      <alignment horizontal="center"/>
    </xf>
    <xf numFmtId="2" fontId="9" fillId="3" borderId="8" xfId="199" applyNumberFormat="1" applyFont="1" applyFill="1" applyBorder="1" applyAlignment="1">
      <alignment horizontal="center"/>
    </xf>
    <xf numFmtId="0" fontId="9" fillId="2" borderId="8" xfId="199" applyFont="1" applyFill="1" applyBorder="1" applyAlignment="1">
      <alignment horizontal="center"/>
    </xf>
    <xf numFmtId="1" fontId="12" fillId="2" borderId="8" xfId="199" applyNumberFormat="1" applyFont="1" applyBorder="1" applyAlignment="1">
      <alignment horizontal="center"/>
    </xf>
    <xf numFmtId="1" fontId="0" fillId="2" borderId="8" xfId="199" applyNumberFormat="1" applyFont="1" applyBorder="1" applyAlignment="1">
      <alignment horizontal="center"/>
    </xf>
    <xf numFmtId="1" fontId="9" fillId="3" borderId="8" xfId="199" applyNumberFormat="1" applyFont="1" applyFill="1" applyBorder="1" applyAlignment="1">
      <alignment horizontal="center"/>
    </xf>
    <xf numFmtId="2" fontId="9" fillId="2" borderId="8" xfId="199" applyNumberFormat="1" applyFont="1" applyBorder="1" applyAlignment="1">
      <alignment horizontal="center"/>
    </xf>
    <xf numFmtId="2" fontId="9" fillId="2" borderId="8" xfId="199" applyNumberFormat="1" applyFont="1" applyFill="1" applyBorder="1" applyAlignment="1">
      <alignment horizontal="center"/>
    </xf>
    <xf numFmtId="0" fontId="0" fillId="2" borderId="5" xfId="199" applyFont="1" applyBorder="1"/>
    <xf numFmtId="0" fontId="9" fillId="3" borderId="8" xfId="200" applyNumberFormat="1" applyFont="1" applyFill="1" applyBorder="1" applyAlignment="1">
      <alignment horizontal="center"/>
    </xf>
    <xf numFmtId="2" fontId="9" fillId="2" borderId="8" xfId="200" applyNumberFormat="1" applyFont="1" applyBorder="1" applyAlignment="1">
      <alignment horizontal="center"/>
    </xf>
    <xf numFmtId="0" fontId="9" fillId="2" borderId="8" xfId="200" applyNumberFormat="1" applyFont="1" applyFill="1" applyBorder="1" applyAlignment="1">
      <alignment horizontal="center"/>
    </xf>
    <xf numFmtId="1" fontId="12" fillId="2" borderId="8" xfId="200" applyNumberFormat="1" applyFont="1" applyBorder="1" applyAlignment="1">
      <alignment horizontal="center"/>
    </xf>
    <xf numFmtId="1" fontId="0" fillId="2" borderId="8" xfId="200" applyNumberFormat="1" applyFont="1" applyBorder="1" applyAlignment="1">
      <alignment horizontal="center"/>
    </xf>
    <xf numFmtId="1" fontId="9" fillId="3" borderId="8" xfId="200" applyNumberFormat="1" applyFont="1" applyFill="1" applyBorder="1" applyAlignment="1">
      <alignment horizontal="center"/>
    </xf>
    <xf numFmtId="2" fontId="9" fillId="2" borderId="8" xfId="200" applyNumberFormat="1" applyFont="1" applyFill="1" applyBorder="1" applyAlignment="1">
      <alignment horizontal="center"/>
    </xf>
    <xf numFmtId="0" fontId="0" fillId="2" borderId="5" xfId="200" applyNumberFormat="1" applyFont="1" applyBorder="1" applyAlignment="1"/>
    <xf numFmtId="0" fontId="9" fillId="3" borderId="8" xfId="201" applyNumberFormat="1" applyFont="1" applyFill="1" applyBorder="1" applyAlignment="1">
      <alignment horizontal="center"/>
    </xf>
    <xf numFmtId="0" fontId="9" fillId="2" borderId="8" xfId="201" applyNumberFormat="1" applyFont="1" applyFill="1" applyBorder="1" applyAlignment="1">
      <alignment horizontal="center"/>
    </xf>
    <xf numFmtId="2" fontId="9" fillId="2" borderId="8" xfId="201" applyNumberFormat="1" applyFont="1" applyFill="1" applyBorder="1" applyAlignment="1">
      <alignment horizontal="center"/>
    </xf>
    <xf numFmtId="1" fontId="12" fillId="2" borderId="8" xfId="201" applyNumberFormat="1" applyFont="1" applyFill="1" applyBorder="1" applyAlignment="1">
      <alignment horizontal="center"/>
    </xf>
    <xf numFmtId="1" fontId="0" fillId="2" borderId="8" xfId="201" applyNumberFormat="1" applyFont="1" applyFill="1" applyBorder="1" applyAlignment="1">
      <alignment horizontal="center"/>
    </xf>
    <xf numFmtId="1" fontId="9" fillId="3" borderId="8" xfId="201" applyNumberFormat="1" applyFont="1" applyFill="1" applyBorder="1" applyAlignment="1">
      <alignment horizontal="center"/>
    </xf>
    <xf numFmtId="0" fontId="0" fillId="2" borderId="5" xfId="201" applyNumberFormat="1" applyFont="1" applyFill="1" applyBorder="1" applyAlignment="1"/>
    <xf numFmtId="0" fontId="9" fillId="3" borderId="8" xfId="202" applyFont="1" applyFill="1" applyBorder="1" applyAlignment="1">
      <alignment horizontal="center"/>
    </xf>
    <xf numFmtId="2" fontId="9" fillId="2" borderId="8" xfId="202" applyNumberFormat="1" applyFont="1" applyFill="1" applyBorder="1" applyAlignment="1">
      <alignment horizontal="center"/>
    </xf>
    <xf numFmtId="0" fontId="9" fillId="2" borderId="8" xfId="202" applyFont="1" applyFill="1" applyBorder="1" applyAlignment="1">
      <alignment horizontal="center"/>
    </xf>
    <xf numFmtId="1" fontId="12" fillId="2" borderId="8" xfId="202" applyNumberFormat="1" applyFont="1" applyFill="1" applyBorder="1" applyAlignment="1">
      <alignment horizontal="center"/>
    </xf>
    <xf numFmtId="1" fontId="0" fillId="2" borderId="8" xfId="202" applyNumberFormat="1" applyFont="1" applyFill="1" applyBorder="1" applyAlignment="1">
      <alignment horizontal="center"/>
    </xf>
    <xf numFmtId="1" fontId="9" fillId="3" borderId="8" xfId="202" applyNumberFormat="1" applyFont="1" applyFill="1" applyBorder="1" applyAlignment="1">
      <alignment horizontal="center"/>
    </xf>
    <xf numFmtId="0" fontId="0" fillId="2" borderId="5" xfId="202" applyFont="1" applyFill="1" applyBorder="1" applyAlignment="1"/>
    <xf numFmtId="0" fontId="9" fillId="3" borderId="8" xfId="203" applyFont="1" applyFill="1" applyBorder="1" applyAlignment="1">
      <alignment horizontal="center"/>
    </xf>
    <xf numFmtId="2" fontId="9" fillId="2" borderId="8" xfId="203" applyNumberFormat="1" applyFont="1" applyBorder="1" applyAlignment="1">
      <alignment horizontal="center"/>
    </xf>
    <xf numFmtId="0" fontId="9" fillId="2" borderId="8" xfId="203" applyFont="1" applyFill="1" applyBorder="1" applyAlignment="1">
      <alignment horizontal="center"/>
    </xf>
    <xf numFmtId="1" fontId="12" fillId="2" borderId="8" xfId="203" applyNumberFormat="1" applyFont="1" applyBorder="1" applyAlignment="1">
      <alignment horizontal="center"/>
    </xf>
    <xf numFmtId="1" fontId="0" fillId="2" borderId="8" xfId="203" applyNumberFormat="1" applyFont="1" applyBorder="1" applyAlignment="1">
      <alignment horizontal="center"/>
    </xf>
    <xf numFmtId="1" fontId="9" fillId="3" borderId="8" xfId="203" applyNumberFormat="1" applyFont="1" applyFill="1" applyBorder="1" applyAlignment="1">
      <alignment horizontal="center"/>
    </xf>
    <xf numFmtId="2" fontId="9" fillId="2" borderId="8" xfId="203" applyNumberFormat="1" applyFont="1" applyFill="1" applyBorder="1" applyAlignment="1">
      <alignment horizontal="center"/>
    </xf>
    <xf numFmtId="0" fontId="0" fillId="2" borderId="5" xfId="203" applyFont="1" applyBorder="1" applyAlignment="1"/>
    <xf numFmtId="0" fontId="9" fillId="3" borderId="8" xfId="204" applyNumberFormat="1" applyFont="1" applyFill="1" applyBorder="1" applyAlignment="1">
      <alignment horizontal="center"/>
    </xf>
    <xf numFmtId="2" fontId="9" fillId="2" borderId="8" xfId="204" applyNumberFormat="1" applyFont="1" applyBorder="1" applyAlignment="1">
      <alignment horizontal="center"/>
    </xf>
    <xf numFmtId="0" fontId="9" fillId="2" borderId="8" xfId="204" applyNumberFormat="1" applyFont="1" applyFill="1" applyBorder="1" applyAlignment="1">
      <alignment horizontal="center"/>
    </xf>
    <xf numFmtId="1" fontId="12" fillId="2" borderId="8" xfId="204" applyNumberFormat="1" applyFont="1" applyBorder="1" applyAlignment="1">
      <alignment horizontal="center"/>
    </xf>
    <xf numFmtId="1" fontId="0" fillId="2" borderId="8" xfId="204" applyNumberFormat="1" applyFont="1" applyBorder="1" applyAlignment="1">
      <alignment horizontal="center"/>
    </xf>
    <xf numFmtId="1" fontId="9" fillId="3" borderId="8" xfId="204" applyNumberFormat="1" applyFont="1" applyFill="1" applyBorder="1" applyAlignment="1">
      <alignment horizontal="center"/>
    </xf>
    <xf numFmtId="2" fontId="9" fillId="2" borderId="8" xfId="204" applyNumberFormat="1" applyFont="1" applyFill="1" applyBorder="1" applyAlignment="1">
      <alignment horizontal="center"/>
    </xf>
    <xf numFmtId="0" fontId="0" fillId="2" borderId="5" xfId="204" applyNumberFormat="1" applyFont="1" applyBorder="1" applyAlignment="1"/>
    <xf numFmtId="0" fontId="9" fillId="3" borderId="8" xfId="205" applyNumberFormat="1" applyFont="1" applyFill="1" applyBorder="1" applyAlignment="1">
      <alignment horizontal="center"/>
    </xf>
    <xf numFmtId="0" fontId="9" fillId="2" borderId="8" xfId="205" applyNumberFormat="1" applyFont="1" applyFill="1" applyBorder="1" applyAlignment="1">
      <alignment horizontal="center"/>
    </xf>
    <xf numFmtId="2" fontId="9" fillId="2" borderId="8" xfId="205" applyNumberFormat="1" applyFont="1" applyFill="1" applyBorder="1" applyAlignment="1">
      <alignment horizontal="center"/>
    </xf>
    <xf numFmtId="1" fontId="12" fillId="2" borderId="8" xfId="205" applyNumberFormat="1" applyFont="1" applyFill="1" applyBorder="1" applyAlignment="1">
      <alignment horizontal="center"/>
    </xf>
    <xf numFmtId="1" fontId="0" fillId="2" borderId="8" xfId="205" applyNumberFormat="1" applyFont="1" applyFill="1" applyBorder="1" applyAlignment="1">
      <alignment horizontal="center"/>
    </xf>
    <xf numFmtId="1" fontId="9" fillId="3" borderId="8" xfId="205" applyNumberFormat="1" applyFont="1" applyFill="1" applyBorder="1" applyAlignment="1">
      <alignment horizontal="center"/>
    </xf>
    <xf numFmtId="0" fontId="0" fillId="2" borderId="5" xfId="205" applyNumberFormat="1" applyFont="1" applyFill="1" applyBorder="1" applyAlignment="1"/>
    <xf numFmtId="0" fontId="9" fillId="3" borderId="8" xfId="206" applyNumberFormat="1" applyFont="1" applyFill="1" applyBorder="1" applyAlignment="1">
      <alignment horizontal="center"/>
    </xf>
    <xf numFmtId="2" fontId="9" fillId="2" borderId="8" xfId="206" applyNumberFormat="1" applyFont="1" applyBorder="1" applyAlignment="1">
      <alignment horizontal="center"/>
    </xf>
    <xf numFmtId="0" fontId="9" fillId="2" borderId="8" xfId="206" applyNumberFormat="1" applyFont="1" applyFill="1" applyBorder="1" applyAlignment="1">
      <alignment horizontal="center"/>
    </xf>
    <xf numFmtId="1" fontId="12" fillId="2" borderId="8" xfId="206" applyNumberFormat="1" applyFont="1" applyBorder="1" applyAlignment="1">
      <alignment horizontal="center"/>
    </xf>
    <xf numFmtId="1" fontId="0" fillId="2" borderId="8" xfId="206" applyNumberFormat="1" applyFont="1" applyBorder="1" applyAlignment="1">
      <alignment horizontal="center"/>
    </xf>
    <xf numFmtId="1" fontId="9" fillId="3" borderId="8" xfId="206" applyNumberFormat="1" applyFont="1" applyFill="1" applyBorder="1" applyAlignment="1">
      <alignment horizontal="center"/>
    </xf>
    <xf numFmtId="0" fontId="0" fillId="2" borderId="5" xfId="206" applyNumberFormat="1" applyFont="1" applyBorder="1" applyAlignment="1"/>
    <xf numFmtId="0" fontId="8" fillId="2" borderId="4" xfId="207" applyFont="1" applyBorder="1"/>
    <xf numFmtId="0" fontId="0" fillId="2" borderId="0" xfId="207" applyFont="1" applyBorder="1"/>
    <xf numFmtId="0" fontId="0" fillId="2" borderId="0" xfId="207" applyFont="1" applyBorder="1" applyAlignment="1">
      <alignment horizontal="center"/>
    </xf>
    <xf numFmtId="1" fontId="0" fillId="2" borderId="0" xfId="207" applyNumberFormat="1" applyFont="1" applyBorder="1"/>
    <xf numFmtId="0" fontId="0" fillId="2" borderId="5" xfId="207" applyFont="1" applyBorder="1"/>
    <xf numFmtId="0" fontId="0" fillId="2" borderId="4" xfId="208" applyFont="1" applyFill="1" applyBorder="1" applyAlignment="1"/>
    <xf numFmtId="0" fontId="0" fillId="2" borderId="0" xfId="208" applyFont="1" applyFill="1" applyBorder="1" applyAlignment="1"/>
    <xf numFmtId="0" fontId="0" fillId="2" borderId="0" xfId="208" applyFont="1" applyFill="1" applyBorder="1" applyAlignment="1">
      <alignment horizontal="center"/>
    </xf>
    <xf numFmtId="1" fontId="9" fillId="3" borderId="0" xfId="208" applyNumberFormat="1" applyFont="1" applyFill="1" applyBorder="1" applyAlignment="1">
      <alignment horizontal="center"/>
    </xf>
    <xf numFmtId="0" fontId="0" fillId="2" borderId="5" xfId="208" applyFont="1" applyFill="1" applyBorder="1" applyAlignment="1"/>
    <xf numFmtId="0" fontId="12" fillId="2" borderId="4" xfId="209" applyNumberFormat="1" applyFont="1" applyBorder="1" applyAlignment="1"/>
    <xf numFmtId="0" fontId="0" fillId="2" borderId="0" xfId="209" applyNumberFormat="1" applyFont="1" applyBorder="1" applyAlignment="1"/>
    <xf numFmtId="0" fontId="0" fillId="2" borderId="0" xfId="209" applyNumberFormat="1" applyFont="1" applyBorder="1" applyAlignment="1">
      <alignment horizontal="center"/>
    </xf>
    <xf numFmtId="1" fontId="0" fillId="2" borderId="0" xfId="209" applyNumberFormat="1" applyFont="1" applyBorder="1" applyAlignment="1"/>
    <xf numFmtId="1" fontId="9" fillId="3" borderId="0" xfId="209" applyNumberFormat="1" applyFont="1" applyFill="1" applyBorder="1" applyAlignment="1">
      <alignment horizontal="center"/>
    </xf>
    <xf numFmtId="0" fontId="0" fillId="2" borderId="5" xfId="209" applyNumberFormat="1" applyFont="1" applyBorder="1" applyAlignment="1"/>
    <xf numFmtId="0" fontId="0" fillId="2" borderId="4" xfId="210" applyNumberFormat="1" applyFont="1" applyBorder="1" applyAlignment="1">
      <alignment horizontal="center"/>
    </xf>
    <xf numFmtId="0" fontId="0" fillId="2" borderId="0" xfId="210" applyNumberFormat="1" applyFont="1" applyBorder="1" applyAlignment="1">
      <alignment horizontal="center"/>
    </xf>
    <xf numFmtId="0" fontId="0" fillId="2" borderId="0" xfId="210" applyNumberFormat="1" applyFont="1" applyBorder="1" applyAlignment="1"/>
    <xf numFmtId="0" fontId="0" fillId="2" borderId="5" xfId="210" applyNumberFormat="1" applyFont="1" applyBorder="1" applyAlignment="1"/>
    <xf numFmtId="0" fontId="0" fillId="2" borderId="4" xfId="211" applyNumberFormat="1" applyFont="1" applyBorder="1" applyAlignment="1"/>
    <xf numFmtId="0" fontId="0" fillId="2" borderId="0" xfId="211" applyNumberFormat="1" applyFont="1" applyBorder="1" applyAlignment="1"/>
    <xf numFmtId="0" fontId="0" fillId="2" borderId="0" xfId="211" applyNumberFormat="1" applyFont="1" applyBorder="1" applyAlignment="1">
      <alignment horizontal="center"/>
    </xf>
    <xf numFmtId="1" fontId="0" fillId="2" borderId="0" xfId="211" applyNumberFormat="1" applyFont="1" applyBorder="1" applyAlignment="1"/>
    <xf numFmtId="0" fontId="0" fillId="2" borderId="5" xfId="211" applyNumberFormat="1" applyFont="1" applyBorder="1" applyAlignment="1"/>
    <xf numFmtId="0" fontId="0" fillId="2" borderId="11" xfId="212" applyFont="1" applyFill="1" applyBorder="1" applyAlignment="1"/>
    <xf numFmtId="0" fontId="0" fillId="2" borderId="12" xfId="212" applyFont="1" applyFill="1" applyBorder="1" applyAlignment="1"/>
    <xf numFmtId="0" fontId="0" fillId="2" borderId="12" xfId="212" applyFont="1" applyFill="1" applyBorder="1" applyAlignment="1">
      <alignment horizontal="center"/>
    </xf>
    <xf numFmtId="1" fontId="0" fillId="2" borderId="12" xfId="212" applyNumberFormat="1" applyFont="1" applyFill="1" applyBorder="1" applyAlignment="1"/>
    <xf numFmtId="0" fontId="0" fillId="2" borderId="10" xfId="212" applyFont="1" applyFill="1" applyBorder="1" applyAlignment="1"/>
    <xf numFmtId="1" fontId="0" fillId="2" borderId="0" xfId="213" applyNumberFormat="1" applyFont="1" applyFill="1" applyBorder="1" applyAlignment="1"/>
    <xf numFmtId="1" fontId="0" fillId="2" borderId="0" xfId="214" applyNumberFormat="1" applyFont="1" applyFill="1" applyBorder="1" applyAlignment="1"/>
    <xf numFmtId="1" fontId="0" fillId="2" borderId="0" xfId="215" applyNumberFormat="1" applyFont="1" applyBorder="1" applyAlignment="1"/>
    <xf numFmtId="1" fontId="0" fillId="2" borderId="0" xfId="216" applyNumberFormat="1" applyFont="1" applyFill="1" applyBorder="1" applyAlignment="1"/>
    <xf numFmtId="1" fontId="0" fillId="2" borderId="0" xfId="217" applyNumberFormat="1" applyFont="1" applyBorder="1" applyAlignment="1"/>
    <xf numFmtId="1" fontId="0" fillId="2" borderId="0" xfId="218" applyNumberFormat="1" applyFont="1" applyFill="1" applyBorder="1" applyAlignment="1"/>
    <xf numFmtId="1" fontId="0" fillId="2" borderId="0" xfId="219" applyNumberFormat="1" applyFont="1" applyBorder="1" applyAlignment="1"/>
    <xf numFmtId="1" fontId="0" fillId="2" borderId="0" xfId="220" applyNumberFormat="1" applyFont="1" applyBorder="1" applyAlignment="1"/>
    <xf numFmtId="0" fontId="0" fillId="2" borderId="0" xfId="220" applyNumberFormat="1" applyFont="1" applyBorder="1" applyAlignment="1"/>
    <xf numFmtId="1" fontId="0" fillId="2" borderId="0" xfId="221" applyNumberFormat="1" applyFont="1" applyFill="1" applyBorder="1" applyAlignment="1"/>
    <xf numFmtId="1" fontId="0" fillId="2" borderId="0" xfId="222" applyNumberFormat="1" applyFont="1" applyBorder="1" applyAlignment="1"/>
    <xf numFmtId="1" fontId="12" fillId="2" borderId="8" xfId="223" applyNumberFormat="1" applyFont="1" applyBorder="1" applyAlignment="1">
      <alignment horizontal="center"/>
    </xf>
    <xf numFmtId="1" fontId="12" fillId="2" borderId="8" xfId="224" applyNumberFormat="1" applyFont="1" applyBorder="1" applyAlignment="1">
      <alignment horizontal="center"/>
    </xf>
    <xf numFmtId="0" fontId="8" fillId="2" borderId="4" xfId="225" applyNumberFormat="1" applyFont="1" applyBorder="1" applyAlignment="1">
      <alignment horizontal="center"/>
    </xf>
    <xf numFmtId="0" fontId="8" fillId="2" borderId="0" xfId="225" applyNumberFormat="1" applyFont="1" applyBorder="1" applyAlignment="1">
      <alignment horizontal="center"/>
    </xf>
    <xf numFmtId="0" fontId="0" fillId="2" borderId="5" xfId="225" applyNumberFormat="1" applyFont="1" applyBorder="1" applyAlignment="1"/>
    <xf numFmtId="0" fontId="8" fillId="2" borderId="4" xfId="226" applyNumberFormat="1" applyFont="1" applyFill="1" applyBorder="1" applyAlignment="1"/>
    <xf numFmtId="0" fontId="0" fillId="2" borderId="0" xfId="226" applyNumberFormat="1" applyFont="1" applyFill="1" applyBorder="1" applyAlignment="1"/>
    <xf numFmtId="0" fontId="0" fillId="2" borderId="0" xfId="226" applyNumberFormat="1" applyFont="1" applyFill="1" applyBorder="1" applyAlignment="1">
      <alignment horizontal="center"/>
    </xf>
    <xf numFmtId="0" fontId="0" fillId="2" borderId="5" xfId="226" applyNumberFormat="1" applyFont="1" applyFill="1" applyBorder="1" applyAlignment="1"/>
    <xf numFmtId="0" fontId="8" fillId="2" borderId="4" xfId="227" applyFont="1" applyBorder="1"/>
    <xf numFmtId="0" fontId="0" fillId="2" borderId="0" xfId="227" applyFont="1" applyBorder="1"/>
    <xf numFmtId="0" fontId="0" fillId="2" borderId="0" xfId="227" applyFont="1" applyBorder="1" applyAlignment="1">
      <alignment horizontal="center"/>
    </xf>
    <xf numFmtId="0" fontId="8" fillId="2" borderId="0" xfId="227" applyFont="1" applyBorder="1"/>
    <xf numFmtId="0" fontId="0" fillId="2" borderId="5" xfId="227" applyFont="1" applyBorder="1"/>
    <xf numFmtId="0" fontId="8" fillId="2" borderId="4" xfId="228" applyNumberFormat="1" applyFont="1" applyBorder="1" applyAlignment="1"/>
    <xf numFmtId="0" fontId="0" fillId="2" borderId="0" xfId="228" applyNumberFormat="1" applyFont="1" applyBorder="1" applyAlignment="1"/>
    <xf numFmtId="0" fontId="0" fillId="2" borderId="0" xfId="228" applyNumberFormat="1" applyFont="1" applyBorder="1" applyAlignment="1">
      <alignment horizontal="center"/>
    </xf>
    <xf numFmtId="0" fontId="0" fillId="2" borderId="6" xfId="228" applyNumberFormat="1" applyFont="1" applyBorder="1" applyAlignment="1">
      <alignment horizontal="center"/>
    </xf>
    <xf numFmtId="0" fontId="0" fillId="2" borderId="3" xfId="228" applyNumberFormat="1" applyFont="1" applyBorder="1" applyAlignment="1">
      <alignment horizontal="center" wrapText="1"/>
    </xf>
    <xf numFmtId="0" fontId="0" fillId="2" borderId="5" xfId="228" applyNumberFormat="1" applyFont="1" applyBorder="1" applyAlignment="1"/>
    <xf numFmtId="0" fontId="0" fillId="2" borderId="4" xfId="229" applyNumberFormat="1" applyFont="1" applyBorder="1" applyAlignment="1"/>
    <xf numFmtId="0" fontId="0" fillId="2" borderId="0" xfId="229" applyNumberFormat="1" applyFont="1" applyBorder="1" applyAlignment="1"/>
    <xf numFmtId="0" fontId="0" fillId="2" borderId="0" xfId="229" applyNumberFormat="1" applyFont="1" applyBorder="1" applyAlignment="1">
      <alignment horizontal="center"/>
    </xf>
    <xf numFmtId="0" fontId="0" fillId="2" borderId="7" xfId="229" applyNumberFormat="1" applyFont="1" applyBorder="1" applyAlignment="1"/>
    <xf numFmtId="0" fontId="0" fillId="2" borderId="5" xfId="229" applyNumberFormat="1" applyFont="1" applyBorder="1" applyAlignment="1"/>
    <xf numFmtId="0" fontId="0" fillId="2" borderId="4" xfId="230" applyNumberFormat="1" applyFont="1" applyFill="1" applyBorder="1" applyAlignment="1"/>
    <xf numFmtId="0" fontId="0" fillId="2" borderId="0" xfId="230" applyNumberFormat="1" applyFont="1" applyFill="1" applyBorder="1" applyAlignment="1"/>
    <xf numFmtId="0" fontId="0" fillId="2" borderId="0" xfId="230" applyNumberFormat="1" applyFont="1" applyFill="1" applyBorder="1" applyAlignment="1">
      <alignment horizontal="center"/>
    </xf>
    <xf numFmtId="0" fontId="8" fillId="2" borderId="7" xfId="230" applyNumberFormat="1" applyFont="1" applyFill="1" applyBorder="1" applyAlignment="1">
      <alignment horizontal="center"/>
    </xf>
    <xf numFmtId="0" fontId="8" fillId="2" borderId="7" xfId="230" applyNumberFormat="1" applyFont="1" applyFill="1" applyBorder="1" applyAlignment="1">
      <alignment horizontal="center" wrapText="1"/>
    </xf>
    <xf numFmtId="0" fontId="0" fillId="2" borderId="5" xfId="230" applyNumberFormat="1" applyFont="1" applyFill="1" applyBorder="1" applyAlignment="1"/>
    <xf numFmtId="0" fontId="0" fillId="2" borderId="4" xfId="231" applyNumberFormat="1" applyFont="1" applyBorder="1" applyAlignment="1"/>
    <xf numFmtId="0" fontId="0" fillId="2" borderId="0" xfId="231" applyNumberFormat="1" applyFont="1" applyBorder="1" applyAlignment="1"/>
    <xf numFmtId="0" fontId="0" fillId="2" borderId="0" xfId="231" applyNumberFormat="1" applyFont="1" applyBorder="1" applyAlignment="1">
      <alignment horizontal="center"/>
    </xf>
    <xf numFmtId="0" fontId="8" fillId="2" borderId="7" xfId="231" applyNumberFormat="1" applyFont="1" applyBorder="1" applyAlignment="1">
      <alignment horizontal="center"/>
    </xf>
    <xf numFmtId="0" fontId="8" fillId="2" borderId="7" xfId="231" applyNumberFormat="1" applyFont="1" applyBorder="1" applyAlignment="1">
      <alignment horizontal="center" wrapText="1"/>
    </xf>
    <xf numFmtId="0" fontId="0" fillId="2" borderId="5" xfId="231" applyNumberFormat="1" applyFont="1" applyBorder="1" applyAlignment="1"/>
    <xf numFmtId="0" fontId="0" fillId="2" borderId="4" xfId="232" applyFont="1" applyFill="1" applyBorder="1" applyAlignment="1"/>
    <xf numFmtId="0" fontId="0" fillId="2" borderId="0" xfId="232" applyFont="1" applyFill="1" applyBorder="1" applyAlignment="1"/>
    <xf numFmtId="0" fontId="0" fillId="2" borderId="0" xfId="232" applyFont="1" applyFill="1" applyBorder="1" applyAlignment="1">
      <alignment horizontal="center"/>
    </xf>
    <xf numFmtId="0" fontId="0" fillId="2" borderId="9" xfId="232" applyFont="1" applyFill="1" applyBorder="1" applyAlignment="1">
      <alignment horizontal="center"/>
    </xf>
    <xf numFmtId="0" fontId="0" fillId="2" borderId="10" xfId="232" applyFont="1" applyFill="1" applyBorder="1" applyAlignment="1">
      <alignment horizontal="center"/>
    </xf>
    <xf numFmtId="0" fontId="0" fillId="2" borderId="5" xfId="232" applyFont="1" applyFill="1" applyBorder="1" applyAlignment="1"/>
    <xf numFmtId="0" fontId="8" fillId="2" borderId="4" xfId="233" applyNumberFormat="1" applyFont="1" applyBorder="1" applyAlignment="1"/>
    <xf numFmtId="0" fontId="0" fillId="2" borderId="0" xfId="233" applyNumberFormat="1" applyFont="1" applyBorder="1" applyAlignment="1"/>
    <xf numFmtId="0" fontId="0" fillId="2" borderId="0" xfId="233" applyNumberFormat="1" applyFont="1" applyBorder="1" applyAlignment="1">
      <alignment horizontal="center"/>
    </xf>
    <xf numFmtId="0" fontId="12" fillId="2" borderId="0" xfId="233" applyNumberFormat="1" applyFont="1" applyBorder="1" applyAlignment="1">
      <alignment horizontal="center"/>
    </xf>
    <xf numFmtId="0" fontId="0" fillId="2" borderId="5" xfId="233" applyNumberFormat="1" applyFont="1" applyBorder="1" applyAlignment="1"/>
    <xf numFmtId="0" fontId="9" fillId="3" borderId="8" xfId="234" applyFont="1" applyFill="1" applyBorder="1" applyAlignment="1">
      <alignment horizontal="center"/>
    </xf>
    <xf numFmtId="0" fontId="9" fillId="3" borderId="8" xfId="234" applyNumberFormat="1" applyFont="1" applyFill="1" applyBorder="1" applyAlignment="1">
      <alignment horizontal="center"/>
    </xf>
    <xf numFmtId="0" fontId="9" fillId="2" borderId="8" xfId="234" applyFont="1" applyBorder="1" applyAlignment="1">
      <alignment horizontal="center"/>
    </xf>
    <xf numFmtId="1" fontId="12" fillId="2" borderId="8" xfId="234" applyNumberFormat="1" applyFont="1" applyBorder="1" applyAlignment="1">
      <alignment horizontal="center"/>
    </xf>
    <xf numFmtId="1" fontId="0" fillId="2" borderId="8" xfId="234" applyNumberFormat="1" applyFont="1" applyBorder="1" applyAlignment="1">
      <alignment horizontal="center"/>
    </xf>
    <xf numFmtId="1" fontId="9" fillId="3" borderId="8" xfId="234" applyNumberFormat="1" applyFont="1" applyFill="1" applyBorder="1" applyAlignment="1">
      <alignment horizontal="center"/>
    </xf>
    <xf numFmtId="2" fontId="9" fillId="2" borderId="8" xfId="234" applyNumberFormat="1" applyFont="1" applyBorder="1" applyAlignment="1">
      <alignment horizontal="center"/>
    </xf>
    <xf numFmtId="0" fontId="0" fillId="2" borderId="5" xfId="234" applyFont="1" applyBorder="1"/>
    <xf numFmtId="0" fontId="9" fillId="3" borderId="8" xfId="235" applyNumberFormat="1" applyFont="1" applyFill="1" applyBorder="1" applyAlignment="1">
      <alignment horizontal="center"/>
    </xf>
    <xf numFmtId="2" fontId="9" fillId="3" borderId="8" xfId="235" applyNumberFormat="1" applyFont="1" applyFill="1" applyBorder="1" applyAlignment="1">
      <alignment horizontal="center"/>
    </xf>
    <xf numFmtId="0" fontId="9" fillId="2" borderId="8" xfId="235" applyNumberFormat="1" applyFont="1" applyBorder="1" applyAlignment="1">
      <alignment horizontal="center"/>
    </xf>
    <xf numFmtId="1" fontId="12" fillId="2" borderId="8" xfId="235" applyNumberFormat="1" applyFont="1" applyBorder="1" applyAlignment="1">
      <alignment horizontal="center"/>
    </xf>
    <xf numFmtId="1" fontId="0" fillId="2" borderId="8" xfId="235" applyNumberFormat="1" applyFont="1" applyBorder="1" applyAlignment="1">
      <alignment horizontal="center"/>
    </xf>
    <xf numFmtId="1" fontId="9" fillId="3" borderId="8" xfId="235" applyNumberFormat="1" applyFont="1" applyFill="1" applyBorder="1" applyAlignment="1">
      <alignment horizontal="center"/>
    </xf>
    <xf numFmtId="2" fontId="9" fillId="2" borderId="8" xfId="235" applyNumberFormat="1" applyFont="1" applyBorder="1" applyAlignment="1">
      <alignment horizontal="center"/>
    </xf>
    <xf numFmtId="0" fontId="0" fillId="2" borderId="5" xfId="235" applyNumberFormat="1" applyFont="1" applyBorder="1" applyAlignment="1"/>
    <xf numFmtId="1" fontId="0" fillId="2" borderId="0" xfId="235" applyNumberFormat="1" applyFont="1" applyBorder="1" applyAlignment="1">
      <alignment horizontal="center"/>
    </xf>
    <xf numFmtId="0" fontId="9" fillId="3" borderId="8" xfId="236" applyNumberFormat="1" applyFont="1" applyFill="1" applyBorder="1" applyAlignment="1">
      <alignment horizontal="center"/>
    </xf>
    <xf numFmtId="2" fontId="9" fillId="2" borderId="8" xfId="236" applyNumberFormat="1" applyFont="1" applyBorder="1" applyAlignment="1">
      <alignment horizontal="center"/>
    </xf>
    <xf numFmtId="0" fontId="9" fillId="2" borderId="8" xfId="236" applyNumberFormat="1" applyFont="1" applyBorder="1" applyAlignment="1">
      <alignment horizontal="center"/>
    </xf>
    <xf numFmtId="1" fontId="12" fillId="2" borderId="8" xfId="236" applyNumberFormat="1" applyFont="1" applyBorder="1" applyAlignment="1">
      <alignment horizontal="center"/>
    </xf>
    <xf numFmtId="1" fontId="0" fillId="2" borderId="8" xfId="236" applyNumberFormat="1" applyFont="1" applyBorder="1" applyAlignment="1">
      <alignment horizontal="center"/>
    </xf>
    <xf numFmtId="1" fontId="9" fillId="3" borderId="8" xfId="236" applyNumberFormat="1" applyFont="1" applyFill="1" applyBorder="1" applyAlignment="1">
      <alignment horizontal="center"/>
    </xf>
    <xf numFmtId="0" fontId="0" fillId="2" borderId="5" xfId="236" applyNumberFormat="1" applyFont="1" applyBorder="1" applyAlignment="1"/>
    <xf numFmtId="0" fontId="9" fillId="3" borderId="8" xfId="237" applyNumberFormat="1" applyFont="1" applyFill="1" applyBorder="1" applyAlignment="1">
      <alignment horizontal="center"/>
    </xf>
    <xf numFmtId="0" fontId="9" fillId="2" borderId="8" xfId="237" applyNumberFormat="1" applyFont="1" applyFill="1" applyBorder="1" applyAlignment="1">
      <alignment horizontal="center"/>
    </xf>
    <xf numFmtId="2" fontId="9" fillId="2" borderId="8" xfId="237" applyNumberFormat="1" applyFont="1" applyFill="1" applyBorder="1" applyAlignment="1">
      <alignment horizontal="center"/>
    </xf>
    <xf numFmtId="1" fontId="12" fillId="2" borderId="8" xfId="237" applyNumberFormat="1" applyFont="1" applyFill="1" applyBorder="1" applyAlignment="1">
      <alignment horizontal="center"/>
    </xf>
    <xf numFmtId="1" fontId="0" fillId="2" borderId="8" xfId="237" applyNumberFormat="1" applyFont="1" applyFill="1" applyBorder="1" applyAlignment="1">
      <alignment horizontal="center"/>
    </xf>
    <xf numFmtId="1" fontId="9" fillId="3" borderId="8" xfId="237" applyNumberFormat="1" applyFont="1" applyFill="1" applyBorder="1" applyAlignment="1">
      <alignment horizontal="center"/>
    </xf>
    <xf numFmtId="0" fontId="0" fillId="2" borderId="5" xfId="237" applyNumberFormat="1" applyFont="1" applyFill="1" applyBorder="1" applyAlignment="1"/>
    <xf numFmtId="0" fontId="9" fillId="3" borderId="8" xfId="238" applyNumberFormat="1" applyFont="1" applyFill="1" applyBorder="1" applyAlignment="1">
      <alignment horizontal="center"/>
    </xf>
    <xf numFmtId="2" fontId="9" fillId="3" borderId="8" xfId="238" applyNumberFormat="1" applyFont="1" applyFill="1" applyBorder="1" applyAlignment="1">
      <alignment horizontal="center"/>
    </xf>
    <xf numFmtId="0" fontId="9" fillId="2" borderId="8" xfId="238" applyNumberFormat="1" applyFont="1" applyBorder="1" applyAlignment="1">
      <alignment horizontal="center"/>
    </xf>
    <xf numFmtId="1" fontId="12" fillId="2" borderId="8" xfId="238" applyNumberFormat="1" applyFont="1" applyBorder="1" applyAlignment="1">
      <alignment horizontal="center"/>
    </xf>
    <xf numFmtId="1" fontId="0" fillId="2" borderId="8" xfId="238" applyNumberFormat="1" applyFont="1" applyBorder="1" applyAlignment="1">
      <alignment horizontal="center"/>
    </xf>
    <xf numFmtId="1" fontId="9" fillId="3" borderId="8" xfId="238" applyNumberFormat="1" applyFont="1" applyFill="1" applyBorder="1" applyAlignment="1">
      <alignment horizontal="center"/>
    </xf>
    <xf numFmtId="2" fontId="9" fillId="2" borderId="8" xfId="238" applyNumberFormat="1" applyFont="1" applyBorder="1" applyAlignment="1">
      <alignment horizontal="center"/>
    </xf>
    <xf numFmtId="0" fontId="0" fillId="2" borderId="5" xfId="238" applyNumberFormat="1" applyFont="1" applyBorder="1" applyAlignment="1"/>
    <xf numFmtId="0" fontId="9" fillId="3" borderId="8" xfId="239" applyFont="1" applyFill="1" applyBorder="1" applyAlignment="1">
      <alignment horizontal="center"/>
    </xf>
    <xf numFmtId="2" fontId="9" fillId="3" borderId="8" xfId="239" applyNumberFormat="1" applyFont="1" applyFill="1" applyBorder="1" applyAlignment="1">
      <alignment horizontal="center"/>
    </xf>
    <xf numFmtId="0" fontId="9" fillId="2" borderId="8" xfId="239" applyFont="1" applyFill="1" applyBorder="1" applyAlignment="1">
      <alignment horizontal="center"/>
    </xf>
    <xf numFmtId="1" fontId="12" fillId="2" borderId="8" xfId="239" applyNumberFormat="1" applyFont="1" applyFill="1" applyBorder="1" applyAlignment="1">
      <alignment horizontal="center"/>
    </xf>
    <xf numFmtId="1" fontId="0" fillId="2" borderId="8" xfId="239" applyNumberFormat="1" applyFont="1" applyFill="1" applyBorder="1" applyAlignment="1">
      <alignment horizontal="center"/>
    </xf>
    <xf numFmtId="1" fontId="9" fillId="3" borderId="8" xfId="239" applyNumberFormat="1" applyFont="1" applyFill="1" applyBorder="1" applyAlignment="1">
      <alignment horizontal="center"/>
    </xf>
    <xf numFmtId="2" fontId="9" fillId="2" borderId="8" xfId="239" applyNumberFormat="1" applyFont="1" applyFill="1" applyBorder="1" applyAlignment="1">
      <alignment horizontal="center"/>
    </xf>
    <xf numFmtId="0" fontId="0" fillId="2" borderId="5" xfId="239" applyFont="1" applyFill="1" applyBorder="1" applyAlignment="1"/>
    <xf numFmtId="0" fontId="9" fillId="3" borderId="8" xfId="240" applyNumberFormat="1" applyFont="1" applyFill="1" applyBorder="1" applyAlignment="1">
      <alignment horizontal="center"/>
    </xf>
    <xf numFmtId="2" fontId="9" fillId="3" borderId="8" xfId="240" applyNumberFormat="1" applyFont="1" applyFill="1" applyBorder="1" applyAlignment="1">
      <alignment horizontal="center"/>
    </xf>
    <xf numFmtId="0" fontId="9" fillId="2" borderId="8" xfId="240" applyNumberFormat="1" applyFont="1" applyFill="1" applyBorder="1" applyAlignment="1">
      <alignment horizontal="center"/>
    </xf>
    <xf numFmtId="1" fontId="12" fillId="2" borderId="8" xfId="240" applyNumberFormat="1" applyFont="1" applyBorder="1" applyAlignment="1">
      <alignment horizontal="center"/>
    </xf>
    <xf numFmtId="1" fontId="0" fillId="2" borderId="8" xfId="240" applyNumberFormat="1" applyFont="1" applyBorder="1" applyAlignment="1">
      <alignment horizontal="center"/>
    </xf>
    <xf numFmtId="1" fontId="9" fillId="3" borderId="8" xfId="240" applyNumberFormat="1" applyFont="1" applyFill="1" applyBorder="1" applyAlignment="1">
      <alignment horizontal="center"/>
    </xf>
    <xf numFmtId="2" fontId="9" fillId="2" borderId="8" xfId="240" applyNumberFormat="1" applyFont="1" applyBorder="1" applyAlignment="1">
      <alignment horizontal="center"/>
    </xf>
    <xf numFmtId="2" fontId="9" fillId="2" borderId="8" xfId="240" applyNumberFormat="1" applyFont="1" applyFill="1" applyBorder="1" applyAlignment="1">
      <alignment horizontal="center"/>
    </xf>
    <xf numFmtId="0" fontId="0" fillId="2" borderId="5" xfId="240" applyNumberFormat="1" applyFont="1" applyBorder="1" applyAlignment="1"/>
    <xf numFmtId="0" fontId="9" fillId="3" borderId="8" xfId="241" applyFont="1" applyFill="1" applyBorder="1" applyAlignment="1">
      <alignment horizontal="center"/>
    </xf>
    <xf numFmtId="2" fontId="9" fillId="3" borderId="8" xfId="241" applyNumberFormat="1" applyFont="1" applyFill="1" applyBorder="1" applyAlignment="1">
      <alignment horizontal="center"/>
    </xf>
    <xf numFmtId="0" fontId="9" fillId="2" borderId="8" xfId="241" applyFont="1" applyFill="1" applyBorder="1" applyAlignment="1">
      <alignment horizontal="center"/>
    </xf>
    <xf numFmtId="1" fontId="12" fillId="2" borderId="8" xfId="241" applyNumberFormat="1" applyFont="1" applyBorder="1" applyAlignment="1">
      <alignment horizontal="center"/>
    </xf>
    <xf numFmtId="1" fontId="0" fillId="2" borderId="8" xfId="241" applyNumberFormat="1" applyFont="1" applyBorder="1" applyAlignment="1">
      <alignment horizontal="center"/>
    </xf>
    <xf numFmtId="1" fontId="9" fillId="3" borderId="8" xfId="241" applyNumberFormat="1" applyFont="1" applyFill="1" applyBorder="1" applyAlignment="1">
      <alignment horizontal="center"/>
    </xf>
    <xf numFmtId="2" fontId="9" fillId="2" borderId="8" xfId="241" applyNumberFormat="1" applyFont="1" applyBorder="1" applyAlignment="1">
      <alignment horizontal="center"/>
    </xf>
    <xf numFmtId="2" fontId="9" fillId="2" borderId="8" xfId="241" applyNumberFormat="1" applyFont="1" applyFill="1" applyBorder="1" applyAlignment="1">
      <alignment horizontal="center"/>
    </xf>
    <xf numFmtId="0" fontId="0" fillId="2" borderId="5" xfId="241" applyFont="1" applyBorder="1"/>
    <xf numFmtId="0" fontId="9" fillId="3" borderId="8" xfId="242" applyNumberFormat="1" applyFont="1" applyFill="1" applyBorder="1" applyAlignment="1">
      <alignment horizontal="center"/>
    </xf>
    <xf numFmtId="2" fontId="9" fillId="2" borderId="8" xfId="242" applyNumberFormat="1" applyFont="1" applyBorder="1" applyAlignment="1">
      <alignment horizontal="center"/>
    </xf>
    <xf numFmtId="0" fontId="9" fillId="2" borderId="8" xfId="242" applyNumberFormat="1" applyFont="1" applyFill="1" applyBorder="1" applyAlignment="1">
      <alignment horizontal="center"/>
    </xf>
    <xf numFmtId="1" fontId="12" fillId="2" borderId="8" xfId="242" applyNumberFormat="1" applyFont="1" applyBorder="1" applyAlignment="1">
      <alignment horizontal="center"/>
    </xf>
    <xf numFmtId="1" fontId="0" fillId="2" borderId="8" xfId="242" applyNumberFormat="1" applyFont="1" applyBorder="1" applyAlignment="1">
      <alignment horizontal="center"/>
    </xf>
    <xf numFmtId="1" fontId="9" fillId="3" borderId="8" xfId="242" applyNumberFormat="1" applyFont="1" applyFill="1" applyBorder="1" applyAlignment="1">
      <alignment horizontal="center"/>
    </xf>
    <xf numFmtId="2" fontId="9" fillId="2" borderId="8" xfId="242" applyNumberFormat="1" applyFont="1" applyFill="1" applyBorder="1" applyAlignment="1">
      <alignment horizontal="center"/>
    </xf>
    <xf numFmtId="0" fontId="0" fillId="2" borderId="5" xfId="242" applyNumberFormat="1" applyFont="1" applyBorder="1" applyAlignment="1"/>
    <xf numFmtId="0" fontId="9" fillId="3" borderId="8" xfId="243" applyNumberFormat="1" applyFont="1" applyFill="1" applyBorder="1" applyAlignment="1">
      <alignment horizontal="center"/>
    </xf>
    <xf numFmtId="0" fontId="9" fillId="2" borderId="8" xfId="243" applyNumberFormat="1" applyFont="1" applyFill="1" applyBorder="1" applyAlignment="1">
      <alignment horizontal="center"/>
    </xf>
    <xf numFmtId="2" fontId="9" fillId="2" borderId="8" xfId="243" applyNumberFormat="1" applyFont="1" applyFill="1" applyBorder="1" applyAlignment="1">
      <alignment horizontal="center"/>
    </xf>
    <xf numFmtId="1" fontId="12" fillId="2" borderId="8" xfId="243" applyNumberFormat="1" applyFont="1" applyFill="1" applyBorder="1" applyAlignment="1">
      <alignment horizontal="center"/>
    </xf>
    <xf numFmtId="1" fontId="0" fillId="2" borderId="8" xfId="243" applyNumberFormat="1" applyFont="1" applyFill="1" applyBorder="1" applyAlignment="1">
      <alignment horizontal="center"/>
    </xf>
    <xf numFmtId="1" fontId="9" fillId="3" borderId="8" xfId="243" applyNumberFormat="1" applyFont="1" applyFill="1" applyBorder="1" applyAlignment="1">
      <alignment horizontal="center"/>
    </xf>
    <xf numFmtId="0" fontId="0" fillId="2" borderId="5" xfId="243" applyNumberFormat="1" applyFont="1" applyFill="1" applyBorder="1" applyAlignment="1"/>
    <xf numFmtId="0" fontId="9" fillId="3" borderId="8" xfId="244" applyFont="1" applyFill="1" applyBorder="1" applyAlignment="1">
      <alignment horizontal="center"/>
    </xf>
    <xf numFmtId="2" fontId="9" fillId="2" borderId="8" xfId="244" applyNumberFormat="1" applyFont="1" applyFill="1" applyBorder="1" applyAlignment="1">
      <alignment horizontal="center"/>
    </xf>
    <xf numFmtId="0" fontId="9" fillId="2" borderId="8" xfId="244" applyFont="1" applyFill="1" applyBorder="1" applyAlignment="1">
      <alignment horizontal="center"/>
    </xf>
    <xf numFmtId="1" fontId="12" fillId="2" borderId="8" xfId="244" applyNumberFormat="1" applyFont="1" applyFill="1" applyBorder="1" applyAlignment="1">
      <alignment horizontal="center"/>
    </xf>
    <xf numFmtId="1" fontId="0" fillId="2" borderId="8" xfId="244" applyNumberFormat="1" applyFont="1" applyFill="1" applyBorder="1" applyAlignment="1">
      <alignment horizontal="center"/>
    </xf>
    <xf numFmtId="1" fontId="9" fillId="3" borderId="8" xfId="244" applyNumberFormat="1" applyFont="1" applyFill="1" applyBorder="1" applyAlignment="1">
      <alignment horizontal="center"/>
    </xf>
    <xf numFmtId="0" fontId="0" fillId="2" borderId="5" xfId="244" applyFont="1" applyFill="1" applyBorder="1" applyAlignment="1"/>
    <xf numFmtId="0" fontId="9" fillId="3" borderId="8" xfId="245" applyFont="1" applyFill="1" applyBorder="1" applyAlignment="1">
      <alignment horizontal="center"/>
    </xf>
    <xf numFmtId="2" fontId="9" fillId="2" borderId="8" xfId="245" applyNumberFormat="1" applyFont="1" applyBorder="1" applyAlignment="1">
      <alignment horizontal="center"/>
    </xf>
    <xf numFmtId="0" fontId="9" fillId="2" borderId="8" xfId="245" applyFont="1" applyFill="1" applyBorder="1" applyAlignment="1">
      <alignment horizontal="center"/>
    </xf>
    <xf numFmtId="1" fontId="12" fillId="2" borderId="8" xfId="245" applyNumberFormat="1" applyFont="1" applyBorder="1" applyAlignment="1">
      <alignment horizontal="center"/>
    </xf>
    <xf numFmtId="1" fontId="0" fillId="2" borderId="8" xfId="245" applyNumberFormat="1" applyFont="1" applyBorder="1" applyAlignment="1">
      <alignment horizontal="center"/>
    </xf>
    <xf numFmtId="1" fontId="9" fillId="3" borderId="8" xfId="245" applyNumberFormat="1" applyFont="1" applyFill="1" applyBorder="1" applyAlignment="1">
      <alignment horizontal="center"/>
    </xf>
    <xf numFmtId="2" fontId="9" fillId="2" borderId="8" xfId="245" applyNumberFormat="1" applyFont="1" applyFill="1" applyBorder="1" applyAlignment="1">
      <alignment horizontal="center"/>
    </xf>
    <xf numFmtId="0" fontId="0" fillId="2" borderId="5" xfId="245" applyFont="1" applyBorder="1" applyAlignment="1"/>
    <xf numFmtId="0" fontId="9" fillId="3" borderId="8" xfId="246" applyNumberFormat="1" applyFont="1" applyFill="1" applyBorder="1" applyAlignment="1">
      <alignment horizontal="center"/>
    </xf>
    <xf numFmtId="2" fontId="9" fillId="2" borderId="8" xfId="246" applyNumberFormat="1" applyFont="1" applyBorder="1" applyAlignment="1">
      <alignment horizontal="center"/>
    </xf>
    <xf numFmtId="0" fontId="9" fillId="2" borderId="8" xfId="246" applyNumberFormat="1" applyFont="1" applyFill="1" applyBorder="1" applyAlignment="1">
      <alignment horizontal="center"/>
    </xf>
    <xf numFmtId="1" fontId="12" fillId="2" borderId="8" xfId="246" applyNumberFormat="1" applyFont="1" applyBorder="1" applyAlignment="1">
      <alignment horizontal="center"/>
    </xf>
    <xf numFmtId="1" fontId="0" fillId="2" borderId="8" xfId="246" applyNumberFormat="1" applyFont="1" applyBorder="1" applyAlignment="1">
      <alignment horizontal="center"/>
    </xf>
    <xf numFmtId="1" fontId="9" fillId="3" borderId="8" xfId="246" applyNumberFormat="1" applyFont="1" applyFill="1" applyBorder="1" applyAlignment="1">
      <alignment horizontal="center"/>
    </xf>
    <xf numFmtId="2" fontId="9" fillId="2" borderId="8" xfId="246" applyNumberFormat="1" applyFont="1" applyFill="1" applyBorder="1" applyAlignment="1">
      <alignment horizontal="center"/>
    </xf>
    <xf numFmtId="0" fontId="0" fillId="2" borderId="5" xfId="246" applyNumberFormat="1" applyFont="1" applyBorder="1" applyAlignment="1"/>
    <xf numFmtId="0" fontId="9" fillId="3" borderId="8" xfId="247" applyNumberFormat="1" applyFont="1" applyFill="1" applyBorder="1" applyAlignment="1">
      <alignment horizontal="center"/>
    </xf>
    <xf numFmtId="0" fontId="9" fillId="2" borderId="8" xfId="247" applyNumberFormat="1" applyFont="1" applyFill="1" applyBorder="1" applyAlignment="1">
      <alignment horizontal="center"/>
    </xf>
    <xf numFmtId="2" fontId="9" fillId="2" borderId="8" xfId="247" applyNumberFormat="1" applyFont="1" applyFill="1" applyBorder="1" applyAlignment="1">
      <alignment horizontal="center"/>
    </xf>
    <xf numFmtId="1" fontId="12" fillId="2" borderId="8" xfId="247" applyNumberFormat="1" applyFont="1" applyFill="1" applyBorder="1" applyAlignment="1">
      <alignment horizontal="center"/>
    </xf>
    <xf numFmtId="1" fontId="0" fillId="2" borderId="8" xfId="247" applyNumberFormat="1" applyFont="1" applyFill="1" applyBorder="1" applyAlignment="1">
      <alignment horizontal="center"/>
    </xf>
    <xf numFmtId="1" fontId="9" fillId="3" borderId="8" xfId="247" applyNumberFormat="1" applyFont="1" applyFill="1" applyBorder="1" applyAlignment="1">
      <alignment horizontal="center"/>
    </xf>
    <xf numFmtId="0" fontId="0" fillId="2" borderId="5" xfId="247" applyNumberFormat="1" applyFont="1" applyFill="1" applyBorder="1" applyAlignment="1"/>
    <xf numFmtId="0" fontId="9" fillId="3" borderId="8" xfId="248" applyNumberFormat="1" applyFont="1" applyFill="1" applyBorder="1" applyAlignment="1">
      <alignment horizontal="center"/>
    </xf>
    <xf numFmtId="2" fontId="9" fillId="2" borderId="8" xfId="248" applyNumberFormat="1" applyFont="1" applyBorder="1" applyAlignment="1">
      <alignment horizontal="center"/>
    </xf>
    <xf numFmtId="0" fontId="9" fillId="2" borderId="8" xfId="248" applyNumberFormat="1" applyFont="1" applyFill="1" applyBorder="1" applyAlignment="1">
      <alignment horizontal="center"/>
    </xf>
    <xf numFmtId="1" fontId="12" fillId="2" borderId="8" xfId="248" applyNumberFormat="1" applyFont="1" applyBorder="1" applyAlignment="1">
      <alignment horizontal="center"/>
    </xf>
    <xf numFmtId="1" fontId="0" fillId="2" borderId="8" xfId="248" applyNumberFormat="1" applyFont="1" applyBorder="1" applyAlignment="1">
      <alignment horizontal="center"/>
    </xf>
    <xf numFmtId="1" fontId="9" fillId="3" borderId="8" xfId="248" applyNumberFormat="1" applyFont="1" applyFill="1" applyBorder="1" applyAlignment="1">
      <alignment horizontal="center"/>
    </xf>
    <xf numFmtId="0" fontId="0" fillId="2" borderId="5" xfId="248" applyNumberFormat="1" applyFont="1" applyBorder="1" applyAlignment="1"/>
    <xf numFmtId="0" fontId="8" fillId="2" borderId="4" xfId="249" applyFont="1" applyFill="1" applyBorder="1" applyAlignment="1"/>
    <xf numFmtId="0" fontId="0" fillId="2" borderId="0" xfId="249" applyFont="1" applyFill="1" applyBorder="1" applyAlignment="1"/>
    <xf numFmtId="0" fontId="0" fillId="2" borderId="0" xfId="249" applyFont="1" applyFill="1" applyBorder="1" applyAlignment="1">
      <alignment horizontal="center"/>
    </xf>
    <xf numFmtId="1" fontId="0" fillId="2" borderId="0" xfId="249" applyNumberFormat="1" applyFont="1" applyFill="1" applyBorder="1" applyAlignment="1"/>
    <xf numFmtId="0" fontId="0" fillId="2" borderId="5" xfId="249" applyFont="1" applyFill="1" applyBorder="1" applyAlignment="1"/>
    <xf numFmtId="0" fontId="0" fillId="2" borderId="4" xfId="250" applyFont="1" applyBorder="1" applyAlignment="1"/>
    <xf numFmtId="0" fontId="0" fillId="2" borderId="0" xfId="250" applyFont="1" applyBorder="1" applyAlignment="1"/>
    <xf numFmtId="0" fontId="0" fillId="2" borderId="0" xfId="250" applyFont="1" applyBorder="1" applyAlignment="1">
      <alignment horizontal="center"/>
    </xf>
    <xf numFmtId="1" fontId="9" fillId="3" borderId="0" xfId="250" applyNumberFormat="1" applyFont="1" applyFill="1" applyBorder="1" applyAlignment="1">
      <alignment horizontal="center"/>
    </xf>
    <xf numFmtId="0" fontId="0" fillId="2" borderId="5" xfId="250" applyFont="1" applyBorder="1" applyAlignment="1"/>
    <xf numFmtId="0" fontId="12" fillId="2" borderId="4" xfId="251" applyNumberFormat="1" applyFont="1" applyBorder="1" applyAlignment="1"/>
    <xf numFmtId="0" fontId="0" fillId="2" borderId="0" xfId="251" applyNumberFormat="1" applyFont="1" applyBorder="1" applyAlignment="1"/>
    <xf numFmtId="0" fontId="0" fillId="2" borderId="0" xfId="251" applyNumberFormat="1" applyFont="1" applyBorder="1" applyAlignment="1">
      <alignment horizontal="center"/>
    </xf>
    <xf numFmtId="1" fontId="0" fillId="2" borderId="0" xfId="251" applyNumberFormat="1" applyFont="1" applyBorder="1" applyAlignment="1"/>
    <xf numFmtId="1" fontId="9" fillId="3" borderId="0" xfId="251" applyNumberFormat="1" applyFont="1" applyFill="1" applyBorder="1" applyAlignment="1">
      <alignment horizontal="center"/>
    </xf>
    <xf numFmtId="0" fontId="0" fillId="2" borderId="5" xfId="251" applyNumberFormat="1" applyFont="1" applyBorder="1" applyAlignment="1"/>
    <xf numFmtId="0" fontId="0" fillId="2" borderId="4" xfId="252" applyNumberFormat="1" applyFont="1" applyBorder="1" applyAlignment="1">
      <alignment horizontal="center"/>
    </xf>
    <xf numFmtId="0" fontId="0" fillId="2" borderId="0" xfId="252" applyNumberFormat="1" applyFont="1" applyBorder="1" applyAlignment="1">
      <alignment horizontal="center"/>
    </xf>
    <xf numFmtId="0" fontId="0" fillId="2" borderId="0" xfId="252" applyNumberFormat="1" applyFont="1" applyBorder="1" applyAlignment="1"/>
    <xf numFmtId="0" fontId="0" fillId="2" borderId="5" xfId="252" applyNumberFormat="1" applyFont="1" applyBorder="1" applyAlignment="1"/>
    <xf numFmtId="0" fontId="0" fillId="2" borderId="4" xfId="253" applyNumberFormat="1" applyFont="1" applyBorder="1" applyAlignment="1"/>
    <xf numFmtId="0" fontId="0" fillId="2" borderId="0" xfId="253" applyNumberFormat="1" applyFont="1" applyBorder="1" applyAlignment="1"/>
    <xf numFmtId="0" fontId="0" fillId="2" borderId="0" xfId="253" applyNumberFormat="1" applyFont="1" applyBorder="1" applyAlignment="1">
      <alignment horizontal="center"/>
    </xf>
    <xf numFmtId="1" fontId="0" fillId="2" borderId="0" xfId="253" applyNumberFormat="1" applyFont="1" applyBorder="1" applyAlignment="1"/>
    <xf numFmtId="0" fontId="0" fillId="2" borderId="5" xfId="253" applyNumberFormat="1" applyFont="1" applyBorder="1" applyAlignment="1"/>
    <xf numFmtId="0" fontId="0" fillId="2" borderId="11" xfId="254" applyFont="1" applyFill="1" applyBorder="1" applyAlignment="1"/>
    <xf numFmtId="0" fontId="0" fillId="2" borderId="12" xfId="254" applyFont="1" applyFill="1" applyBorder="1" applyAlignment="1"/>
    <xf numFmtId="0" fontId="0" fillId="2" borderId="12" xfId="254" applyFont="1" applyFill="1" applyBorder="1" applyAlignment="1">
      <alignment horizontal="center"/>
    </xf>
    <xf numFmtId="1" fontId="0" fillId="2" borderId="12" xfId="254" applyNumberFormat="1" applyFont="1" applyFill="1" applyBorder="1" applyAlignment="1"/>
    <xf numFmtId="0" fontId="0" fillId="2" borderId="10" xfId="254" applyFont="1" applyFill="1" applyBorder="1" applyAlignment="1"/>
    <xf numFmtId="1" fontId="0" fillId="2" borderId="0" xfId="255" applyNumberFormat="1" applyFont="1" applyBorder="1" applyAlignment="1"/>
    <xf numFmtId="1" fontId="0" fillId="2" borderId="0" xfId="256" applyNumberFormat="1" applyFont="1" applyFill="1" applyBorder="1" applyAlignment="1"/>
    <xf numFmtId="1" fontId="0" fillId="2" borderId="0" xfId="257" applyNumberFormat="1" applyFont="1" applyBorder="1" applyAlignment="1"/>
    <xf numFmtId="1" fontId="0" fillId="2" borderId="0" xfId="258" applyNumberFormat="1" applyFont="1" applyFill="1" applyBorder="1" applyAlignment="1"/>
    <xf numFmtId="1" fontId="0" fillId="2" borderId="0" xfId="259" applyNumberFormat="1" applyFont="1" applyBorder="1" applyAlignment="1"/>
    <xf numFmtId="1" fontId="0" fillId="2" borderId="0" xfId="260" applyNumberFormat="1" applyFont="1" applyFill="1" applyBorder="1" applyAlignment="1"/>
    <xf numFmtId="1" fontId="0" fillId="2" borderId="0" xfId="261" applyNumberFormat="1" applyFont="1" applyBorder="1" applyAlignment="1"/>
    <xf numFmtId="1" fontId="0" fillId="2" borderId="0" xfId="262" applyNumberFormat="1" applyFont="1" applyBorder="1"/>
    <xf numFmtId="0" fontId="0" fillId="2" borderId="0" xfId="262" applyFont="1" applyBorder="1"/>
    <xf numFmtId="1" fontId="0" fillId="2" borderId="0" xfId="263" applyNumberFormat="1" applyFont="1" applyBorder="1" applyAlignment="1"/>
    <xf numFmtId="1" fontId="0" fillId="2" borderId="0" xfId="264" applyNumberFormat="1" applyFont="1" applyBorder="1" applyAlignment="1"/>
    <xf numFmtId="1" fontId="12" fillId="2" borderId="8" xfId="265" applyNumberFormat="1" applyFont="1" applyBorder="1" applyAlignment="1">
      <alignment horizontal="center"/>
    </xf>
    <xf numFmtId="1" fontId="12" fillId="2" borderId="8" xfId="266" applyNumberFormat="1" applyFont="1" applyBorder="1" applyAlignment="1">
      <alignment horizontal="center"/>
    </xf>
    <xf numFmtId="0" fontId="8" fillId="2" borderId="4" xfId="267" applyNumberFormat="1" applyFont="1" applyBorder="1" applyAlignment="1">
      <alignment horizontal="center"/>
    </xf>
    <xf numFmtId="0" fontId="8" fillId="2" borderId="0" xfId="267" applyNumberFormat="1" applyFont="1" applyBorder="1" applyAlignment="1">
      <alignment horizontal="center"/>
    </xf>
    <xf numFmtId="0" fontId="0" fillId="2" borderId="5" xfId="267" applyNumberFormat="1" applyFont="1" applyBorder="1" applyAlignment="1"/>
    <xf numFmtId="0" fontId="8" fillId="2" borderId="4" xfId="268" applyNumberFormat="1" applyFont="1" applyFill="1" applyBorder="1" applyAlignment="1"/>
    <xf numFmtId="0" fontId="0" fillId="2" borderId="0" xfId="268" applyNumberFormat="1" applyFont="1" applyFill="1" applyBorder="1" applyAlignment="1"/>
    <xf numFmtId="0" fontId="0" fillId="2" borderId="0" xfId="268" applyNumberFormat="1" applyFont="1" applyFill="1" applyBorder="1" applyAlignment="1">
      <alignment horizontal="center"/>
    </xf>
    <xf numFmtId="0" fontId="0" fillId="2" borderId="5" xfId="268" applyNumberFormat="1" applyFont="1" applyFill="1" applyBorder="1" applyAlignment="1"/>
    <xf numFmtId="0" fontId="8" fillId="2" borderId="4" xfId="269" applyFont="1" applyFill="1" applyBorder="1" applyAlignment="1"/>
    <xf numFmtId="0" fontId="0" fillId="2" borderId="0" xfId="269" applyFont="1" applyFill="1" applyBorder="1" applyAlignment="1"/>
    <xf numFmtId="0" fontId="0" fillId="2" borderId="0" xfId="269" applyFont="1" applyFill="1" applyBorder="1" applyAlignment="1">
      <alignment horizontal="center"/>
    </xf>
    <xf numFmtId="0" fontId="8" fillId="2" borderId="0" xfId="269" applyFont="1" applyFill="1" applyBorder="1" applyAlignment="1"/>
    <xf numFmtId="0" fontId="0" fillId="2" borderId="5" xfId="269" applyFont="1" applyFill="1" applyBorder="1" applyAlignment="1"/>
    <xf numFmtId="0" fontId="8" fillId="2" borderId="4" xfId="270" applyNumberFormat="1" applyFont="1" applyBorder="1" applyAlignment="1"/>
    <xf numFmtId="0" fontId="0" fillId="2" borderId="0" xfId="270" applyNumberFormat="1" applyFont="1" applyBorder="1" applyAlignment="1"/>
    <xf numFmtId="0" fontId="0" fillId="2" borderId="0" xfId="270" applyNumberFormat="1" applyFont="1" applyBorder="1" applyAlignment="1">
      <alignment horizontal="center"/>
    </xf>
    <xf numFmtId="0" fontId="0" fillId="2" borderId="6" xfId="270" applyNumberFormat="1" applyFont="1" applyBorder="1" applyAlignment="1">
      <alignment horizontal="center"/>
    </xf>
    <xf numFmtId="0" fontId="0" fillId="2" borderId="3" xfId="270" applyNumberFormat="1" applyFont="1" applyBorder="1" applyAlignment="1">
      <alignment horizontal="center" wrapText="1"/>
    </xf>
    <xf numFmtId="0" fontId="0" fillId="2" borderId="5" xfId="270" applyNumberFormat="1" applyFont="1" applyBorder="1" applyAlignment="1"/>
    <xf numFmtId="0" fontId="0" fillId="2" borderId="4" xfId="271" applyNumberFormat="1" applyFont="1" applyBorder="1" applyAlignment="1"/>
    <xf numFmtId="0" fontId="0" fillId="2" borderId="0" xfId="271" applyNumberFormat="1" applyFont="1" applyBorder="1" applyAlignment="1"/>
    <xf numFmtId="0" fontId="0" fillId="2" borderId="0" xfId="271" applyNumberFormat="1" applyFont="1" applyBorder="1" applyAlignment="1">
      <alignment horizontal="center"/>
    </xf>
    <xf numFmtId="0" fontId="0" fillId="2" borderId="7" xfId="271" applyNumberFormat="1" applyFont="1" applyBorder="1" applyAlignment="1"/>
    <xf numFmtId="0" fontId="0" fillId="2" borderId="5" xfId="271" applyNumberFormat="1" applyFont="1" applyBorder="1" applyAlignment="1"/>
    <xf numFmtId="0" fontId="0" fillId="2" borderId="4" xfId="272" applyNumberFormat="1" applyFont="1" applyFill="1" applyBorder="1" applyAlignment="1"/>
    <xf numFmtId="0" fontId="0" fillId="2" borderId="0" xfId="272" applyNumberFormat="1" applyFont="1" applyFill="1" applyBorder="1" applyAlignment="1"/>
    <xf numFmtId="0" fontId="0" fillId="2" borderId="0" xfId="272" applyNumberFormat="1" applyFont="1" applyFill="1" applyBorder="1" applyAlignment="1">
      <alignment horizontal="center"/>
    </xf>
    <xf numFmtId="0" fontId="8" fillId="2" borderId="7" xfId="272" applyNumberFormat="1" applyFont="1" applyFill="1" applyBorder="1" applyAlignment="1">
      <alignment horizontal="center"/>
    </xf>
    <xf numFmtId="0" fontId="8" fillId="2" borderId="7" xfId="272" applyNumberFormat="1" applyFont="1" applyFill="1" applyBorder="1" applyAlignment="1">
      <alignment horizontal="center" wrapText="1"/>
    </xf>
    <xf numFmtId="0" fontId="0" fillId="2" borderId="5" xfId="272" applyNumberFormat="1" applyFont="1" applyFill="1" applyBorder="1" applyAlignment="1"/>
    <xf numFmtId="0" fontId="0" fillId="2" borderId="4" xfId="273" applyNumberFormat="1" applyFont="1" applyBorder="1" applyAlignment="1"/>
    <xf numFmtId="0" fontId="0" fillId="2" borderId="0" xfId="273" applyNumberFormat="1" applyFont="1" applyBorder="1" applyAlignment="1"/>
    <xf numFmtId="0" fontId="0" fillId="2" borderId="0" xfId="273" applyNumberFormat="1" applyFont="1" applyBorder="1" applyAlignment="1">
      <alignment horizontal="center"/>
    </xf>
    <xf numFmtId="0" fontId="8" fillId="2" borderId="7" xfId="273" applyNumberFormat="1" applyFont="1" applyBorder="1" applyAlignment="1">
      <alignment horizontal="center"/>
    </xf>
    <xf numFmtId="0" fontId="8" fillId="2" borderId="7" xfId="273" applyNumberFormat="1" applyFont="1" applyBorder="1" applyAlignment="1">
      <alignment horizontal="center" wrapText="1"/>
    </xf>
    <xf numFmtId="0" fontId="0" fillId="2" borderId="5" xfId="273" applyNumberFormat="1" applyFont="1" applyBorder="1" applyAlignment="1"/>
    <xf numFmtId="0" fontId="0" fillId="2" borderId="4" xfId="274" applyFont="1" applyFill="1" applyBorder="1" applyAlignment="1"/>
    <xf numFmtId="0" fontId="0" fillId="2" borderId="0" xfId="274" applyFont="1" applyFill="1" applyBorder="1" applyAlignment="1"/>
    <xf numFmtId="0" fontId="0" fillId="2" borderId="0" xfId="274" applyFont="1" applyFill="1" applyBorder="1" applyAlignment="1">
      <alignment horizontal="center"/>
    </xf>
    <xf numFmtId="0" fontId="0" fillId="2" borderId="9" xfId="274" applyFont="1" applyFill="1" applyBorder="1" applyAlignment="1">
      <alignment horizontal="center"/>
    </xf>
    <xf numFmtId="0" fontId="0" fillId="2" borderId="10" xfId="274" applyFont="1" applyFill="1" applyBorder="1" applyAlignment="1">
      <alignment horizontal="center"/>
    </xf>
    <xf numFmtId="0" fontId="0" fillId="2" borderId="5" xfId="274" applyFont="1" applyFill="1" applyBorder="1" applyAlignment="1"/>
    <xf numFmtId="0" fontId="8" fillId="2" borderId="4" xfId="275" applyNumberFormat="1" applyFont="1" applyBorder="1" applyAlignment="1"/>
    <xf numFmtId="0" fontId="0" fillId="2" borderId="0" xfId="275" applyNumberFormat="1" applyFont="1" applyBorder="1" applyAlignment="1"/>
    <xf numFmtId="0" fontId="0" fillId="2" borderId="0" xfId="275" applyNumberFormat="1" applyFont="1" applyBorder="1" applyAlignment="1">
      <alignment horizontal="center"/>
    </xf>
    <xf numFmtId="0" fontId="12" fillId="2" borderId="0" xfId="275" applyNumberFormat="1" applyFont="1" applyBorder="1" applyAlignment="1">
      <alignment horizontal="center"/>
    </xf>
    <xf numFmtId="0" fontId="0" fillId="2" borderId="5" xfId="275" applyNumberFormat="1" applyFont="1" applyBorder="1" applyAlignment="1"/>
    <xf numFmtId="0" fontId="9" fillId="3" borderId="8" xfId="276" applyFont="1" applyFill="1" applyBorder="1" applyAlignment="1">
      <alignment horizontal="center"/>
    </xf>
    <xf numFmtId="0" fontId="9" fillId="3" borderId="8" xfId="276" applyNumberFormat="1" applyFont="1" applyFill="1" applyBorder="1" applyAlignment="1">
      <alignment horizontal="center"/>
    </xf>
    <xf numFmtId="0" fontId="9" fillId="2" borderId="8" xfId="276" applyFont="1" applyFill="1" applyBorder="1" applyAlignment="1">
      <alignment horizontal="center"/>
    </xf>
    <xf numFmtId="1" fontId="12" fillId="2" borderId="8" xfId="276" applyNumberFormat="1" applyFont="1" applyFill="1" applyBorder="1" applyAlignment="1">
      <alignment horizontal="center"/>
    </xf>
    <xf numFmtId="1" fontId="0" fillId="2" borderId="8" xfId="276" applyNumberFormat="1" applyFont="1" applyFill="1" applyBorder="1" applyAlignment="1">
      <alignment horizontal="center"/>
    </xf>
    <xf numFmtId="1" fontId="9" fillId="3" borderId="8" xfId="276" applyNumberFormat="1" applyFont="1" applyFill="1" applyBorder="1" applyAlignment="1">
      <alignment horizontal="center"/>
    </xf>
    <xf numFmtId="2" fontId="9" fillId="2" borderId="8" xfId="276" applyNumberFormat="1" applyFont="1" applyFill="1" applyBorder="1" applyAlignment="1">
      <alignment horizontal="center"/>
    </xf>
    <xf numFmtId="0" fontId="0" fillId="2" borderId="5" xfId="276" applyFont="1" applyFill="1" applyBorder="1" applyAlignment="1"/>
    <xf numFmtId="0" fontId="9" fillId="3" borderId="8" xfId="277" applyNumberFormat="1" applyFont="1" applyFill="1" applyBorder="1" applyAlignment="1">
      <alignment horizontal="center"/>
    </xf>
    <xf numFmtId="2" fontId="9" fillId="3" borderId="8" xfId="277" applyNumberFormat="1" applyFont="1" applyFill="1" applyBorder="1" applyAlignment="1">
      <alignment horizontal="center"/>
    </xf>
    <xf numFmtId="0" fontId="9" fillId="2" borderId="8" xfId="277" applyNumberFormat="1" applyFont="1" applyBorder="1" applyAlignment="1">
      <alignment horizontal="center"/>
    </xf>
    <xf numFmtId="1" fontId="12" fillId="2" borderId="8" xfId="277" applyNumberFormat="1" applyFont="1" applyBorder="1" applyAlignment="1">
      <alignment horizontal="center"/>
    </xf>
    <xf numFmtId="1" fontId="0" fillId="2" borderId="8" xfId="277" applyNumberFormat="1" applyFont="1" applyBorder="1" applyAlignment="1">
      <alignment horizontal="center"/>
    </xf>
    <xf numFmtId="1" fontId="9" fillId="3" borderId="8" xfId="277" applyNumberFormat="1" applyFont="1" applyFill="1" applyBorder="1" applyAlignment="1">
      <alignment horizontal="center"/>
    </xf>
    <xf numFmtId="2" fontId="9" fillId="2" borderId="8" xfId="277" applyNumberFormat="1" applyFont="1" applyBorder="1" applyAlignment="1">
      <alignment horizontal="center"/>
    </xf>
    <xf numFmtId="0" fontId="0" fillId="2" borderId="5" xfId="277" applyNumberFormat="1" applyFont="1" applyBorder="1" applyAlignment="1"/>
    <xf numFmtId="1" fontId="0" fillId="2" borderId="0" xfId="277" applyNumberFormat="1" applyFont="1" applyBorder="1" applyAlignment="1">
      <alignment horizontal="center"/>
    </xf>
    <xf numFmtId="0" fontId="9" fillId="3" borderId="8" xfId="278" applyNumberFormat="1" applyFont="1" applyFill="1" applyBorder="1" applyAlignment="1">
      <alignment horizontal="center"/>
    </xf>
    <xf numFmtId="2" fontId="9" fillId="2" borderId="8" xfId="278" applyNumberFormat="1" applyFont="1" applyBorder="1" applyAlignment="1">
      <alignment horizontal="center"/>
    </xf>
    <xf numFmtId="0" fontId="9" fillId="2" borderId="8" xfId="278" applyNumberFormat="1" applyFont="1" applyBorder="1" applyAlignment="1">
      <alignment horizontal="center"/>
    </xf>
    <xf numFmtId="1" fontId="12" fillId="2" borderId="8" xfId="278" applyNumberFormat="1" applyFont="1" applyBorder="1" applyAlignment="1">
      <alignment horizontal="center"/>
    </xf>
    <xf numFmtId="1" fontId="0" fillId="2" borderId="8" xfId="278" applyNumberFormat="1" applyFont="1" applyBorder="1" applyAlignment="1">
      <alignment horizontal="center"/>
    </xf>
    <xf numFmtId="1" fontId="9" fillId="3" borderId="8" xfId="278" applyNumberFormat="1" applyFont="1" applyFill="1" applyBorder="1" applyAlignment="1">
      <alignment horizontal="center"/>
    </xf>
    <xf numFmtId="0" fontId="0" fillId="2" borderId="5" xfId="278" applyNumberFormat="1" applyFont="1" applyBorder="1" applyAlignment="1"/>
    <xf numFmtId="0" fontId="9" fillId="3" borderId="8" xfId="279" applyNumberFormat="1" applyFont="1" applyFill="1" applyBorder="1" applyAlignment="1">
      <alignment horizontal="center"/>
    </xf>
    <xf numFmtId="0" fontId="9" fillId="2" borderId="8" xfId="279" applyNumberFormat="1" applyFont="1" applyFill="1" applyBorder="1" applyAlignment="1">
      <alignment horizontal="center"/>
    </xf>
    <xf numFmtId="2" fontId="9" fillId="2" borderId="8" xfId="279" applyNumberFormat="1" applyFont="1" applyFill="1" applyBorder="1" applyAlignment="1">
      <alignment horizontal="center"/>
    </xf>
    <xf numFmtId="1" fontId="12" fillId="2" borderId="8" xfId="279" applyNumberFormat="1" applyFont="1" applyFill="1" applyBorder="1" applyAlignment="1">
      <alignment horizontal="center"/>
    </xf>
    <xf numFmtId="1" fontId="0" fillId="2" borderId="8" xfId="279" applyNumberFormat="1" applyFont="1" applyFill="1" applyBorder="1" applyAlignment="1">
      <alignment horizontal="center"/>
    </xf>
    <xf numFmtId="1" fontId="9" fillId="3" borderId="8" xfId="279" applyNumberFormat="1" applyFont="1" applyFill="1" applyBorder="1" applyAlignment="1">
      <alignment horizontal="center"/>
    </xf>
    <xf numFmtId="0" fontId="0" fillId="2" borderId="5" xfId="279" applyNumberFormat="1" applyFont="1" applyFill="1" applyBorder="1" applyAlignment="1"/>
    <xf numFmtId="0" fontId="9" fillId="3" borderId="8" xfId="280" applyNumberFormat="1" applyFont="1" applyFill="1" applyBorder="1" applyAlignment="1">
      <alignment horizontal="center"/>
    </xf>
    <xf numFmtId="2" fontId="9" fillId="3" borderId="8" xfId="280" applyNumberFormat="1" applyFont="1" applyFill="1" applyBorder="1" applyAlignment="1">
      <alignment horizontal="center"/>
    </xf>
    <xf numFmtId="0" fontId="9" fillId="2" borderId="8" xfId="280" applyNumberFormat="1" applyFont="1" applyBorder="1" applyAlignment="1">
      <alignment horizontal="center"/>
    </xf>
    <xf numFmtId="1" fontId="12" fillId="2" borderId="8" xfId="280" applyNumberFormat="1" applyFont="1" applyBorder="1" applyAlignment="1">
      <alignment horizontal="center"/>
    </xf>
    <xf numFmtId="1" fontId="0" fillId="2" borderId="8" xfId="280" applyNumberFormat="1" applyFont="1" applyBorder="1" applyAlignment="1">
      <alignment horizontal="center"/>
    </xf>
    <xf numFmtId="1" fontId="9" fillId="3" borderId="8" xfId="280" applyNumberFormat="1" applyFont="1" applyFill="1" applyBorder="1" applyAlignment="1">
      <alignment horizontal="center"/>
    </xf>
    <xf numFmtId="2" fontId="9" fillId="2" borderId="8" xfId="280" applyNumberFormat="1" applyFont="1" applyBorder="1" applyAlignment="1">
      <alignment horizontal="center"/>
    </xf>
    <xf numFmtId="0" fontId="0" fillId="2" borderId="5" xfId="280" applyNumberFormat="1" applyFont="1" applyBorder="1" applyAlignment="1"/>
    <xf numFmtId="0" fontId="9" fillId="3" borderId="8" xfId="281" applyFont="1" applyFill="1" applyBorder="1" applyAlignment="1">
      <alignment horizontal="center"/>
    </xf>
    <xf numFmtId="2" fontId="9" fillId="3" borderId="8" xfId="281" applyNumberFormat="1" applyFont="1" applyFill="1" applyBorder="1" applyAlignment="1">
      <alignment horizontal="center"/>
    </xf>
    <xf numFmtId="0" fontId="9" fillId="2" borderId="8" xfId="281" applyFont="1" applyFill="1" applyBorder="1" applyAlignment="1">
      <alignment horizontal="center"/>
    </xf>
    <xf numFmtId="1" fontId="12" fillId="2" borderId="8" xfId="281" applyNumberFormat="1" applyFont="1" applyFill="1" applyBorder="1" applyAlignment="1">
      <alignment horizontal="center"/>
    </xf>
    <xf numFmtId="1" fontId="0" fillId="2" borderId="8" xfId="281" applyNumberFormat="1" applyFont="1" applyFill="1" applyBorder="1" applyAlignment="1">
      <alignment horizontal="center"/>
    </xf>
    <xf numFmtId="1" fontId="9" fillId="3" borderId="8" xfId="281" applyNumberFormat="1" applyFont="1" applyFill="1" applyBorder="1" applyAlignment="1">
      <alignment horizontal="center"/>
    </xf>
    <xf numFmtId="2" fontId="9" fillId="2" borderId="8" xfId="281" applyNumberFormat="1" applyFont="1" applyFill="1" applyBorder="1" applyAlignment="1">
      <alignment horizontal="center"/>
    </xf>
    <xf numFmtId="0" fontId="0" fillId="2" borderId="5" xfId="281" applyFont="1" applyFill="1" applyBorder="1" applyAlignment="1"/>
    <xf numFmtId="0" fontId="9" fillId="3" borderId="8" xfId="282" applyNumberFormat="1" applyFont="1" applyFill="1" applyBorder="1" applyAlignment="1">
      <alignment horizontal="center"/>
    </xf>
    <xf numFmtId="2" fontId="9" fillId="3" borderId="8" xfId="282" applyNumberFormat="1" applyFont="1" applyFill="1" applyBorder="1" applyAlignment="1">
      <alignment horizontal="center"/>
    </xf>
    <xf numFmtId="0" fontId="9" fillId="2" borderId="8" xfId="282" applyNumberFormat="1" applyFont="1" applyFill="1" applyBorder="1" applyAlignment="1">
      <alignment horizontal="center"/>
    </xf>
    <xf numFmtId="1" fontId="12" fillId="2" borderId="8" xfId="282" applyNumberFormat="1" applyFont="1" applyBorder="1" applyAlignment="1">
      <alignment horizontal="center"/>
    </xf>
    <xf numFmtId="1" fontId="0" fillId="2" borderId="8" xfId="282" applyNumberFormat="1" applyFont="1" applyBorder="1" applyAlignment="1">
      <alignment horizontal="center"/>
    </xf>
    <xf numFmtId="1" fontId="9" fillId="3" borderId="8" xfId="282" applyNumberFormat="1" applyFont="1" applyFill="1" applyBorder="1" applyAlignment="1">
      <alignment horizontal="center"/>
    </xf>
    <xf numFmtId="2" fontId="9" fillId="2" borderId="8" xfId="282" applyNumberFormat="1" applyFont="1" applyBorder="1" applyAlignment="1">
      <alignment horizontal="center"/>
    </xf>
    <xf numFmtId="2" fontId="9" fillId="2" borderId="8" xfId="282" applyNumberFormat="1" applyFont="1" applyFill="1" applyBorder="1" applyAlignment="1">
      <alignment horizontal="center"/>
    </xf>
    <xf numFmtId="0" fontId="0" fillId="2" borderId="5" xfId="282" applyNumberFormat="1" applyFont="1" applyBorder="1" applyAlignment="1"/>
    <xf numFmtId="0" fontId="9" fillId="3" borderId="8" xfId="283" applyFont="1" applyFill="1" applyBorder="1" applyAlignment="1">
      <alignment horizontal="center"/>
    </xf>
    <xf numFmtId="2" fontId="9" fillId="3" borderId="8" xfId="283" applyNumberFormat="1" applyFont="1" applyFill="1" applyBorder="1" applyAlignment="1">
      <alignment horizontal="center"/>
    </xf>
    <xf numFmtId="0" fontId="9" fillId="2" borderId="8" xfId="283" applyFont="1" applyFill="1" applyBorder="1" applyAlignment="1">
      <alignment horizontal="center"/>
    </xf>
    <xf numFmtId="1" fontId="12" fillId="2" borderId="8" xfId="283" applyNumberFormat="1" applyFont="1" applyBorder="1" applyAlignment="1">
      <alignment horizontal="center"/>
    </xf>
    <xf numFmtId="1" fontId="0" fillId="2" borderId="8" xfId="283" applyNumberFormat="1" applyFont="1" applyBorder="1" applyAlignment="1">
      <alignment horizontal="center"/>
    </xf>
    <xf numFmtId="1" fontId="9" fillId="3" borderId="8" xfId="283" applyNumberFormat="1" applyFont="1" applyFill="1" applyBorder="1" applyAlignment="1">
      <alignment horizontal="center"/>
    </xf>
    <xf numFmtId="2" fontId="9" fillId="2" borderId="8" xfId="283" applyNumberFormat="1" applyFont="1" applyBorder="1" applyAlignment="1">
      <alignment horizontal="center"/>
    </xf>
    <xf numFmtId="2" fontId="9" fillId="2" borderId="8" xfId="283" applyNumberFormat="1" applyFont="1" applyFill="1" applyBorder="1" applyAlignment="1">
      <alignment horizontal="center"/>
    </xf>
    <xf numFmtId="0" fontId="0" fillId="2" borderId="5" xfId="283" applyFont="1" applyBorder="1" applyAlignment="1"/>
    <xf numFmtId="0" fontId="9" fillId="3" borderId="8" xfId="284" applyNumberFormat="1" applyFont="1" applyFill="1" applyBorder="1" applyAlignment="1">
      <alignment horizontal="center"/>
    </xf>
    <xf numFmtId="2" fontId="9" fillId="2" borderId="8" xfId="284" applyNumberFormat="1" applyFont="1" applyFill="1" applyBorder="1" applyAlignment="1">
      <alignment horizontal="center"/>
    </xf>
    <xf numFmtId="0" fontId="9" fillId="2" borderId="8" xfId="284" applyNumberFormat="1" applyFont="1" applyFill="1" applyBorder="1" applyAlignment="1">
      <alignment horizontal="center"/>
    </xf>
    <xf numFmtId="1" fontId="12" fillId="2" borderId="8" xfId="284" applyNumberFormat="1" applyFont="1" applyFill="1" applyBorder="1" applyAlignment="1">
      <alignment horizontal="center"/>
    </xf>
    <xf numFmtId="1" fontId="0" fillId="2" borderId="8" xfId="284" applyNumberFormat="1" applyFont="1" applyFill="1" applyBorder="1" applyAlignment="1">
      <alignment horizontal="center"/>
    </xf>
    <xf numFmtId="1" fontId="9" fillId="3" borderId="8" xfId="284" applyNumberFormat="1" applyFont="1" applyFill="1" applyBorder="1" applyAlignment="1">
      <alignment horizontal="center"/>
    </xf>
    <xf numFmtId="0" fontId="0" fillId="2" borderId="5" xfId="284" applyNumberFormat="1" applyFont="1" applyFill="1" applyBorder="1" applyAlignment="1"/>
    <xf numFmtId="0" fontId="9" fillId="3" borderId="8" xfId="285" applyNumberFormat="1" applyFont="1" applyFill="1" applyBorder="1" applyAlignment="1">
      <alignment horizontal="center"/>
    </xf>
    <xf numFmtId="0" fontId="9" fillId="2" borderId="8" xfId="285" applyNumberFormat="1" applyFont="1" applyBorder="1" applyAlignment="1">
      <alignment horizontal="center"/>
    </xf>
    <xf numFmtId="2" fontId="9" fillId="2" borderId="8" xfId="285" applyNumberFormat="1" applyFont="1" applyFill="1" applyBorder="1" applyAlignment="1">
      <alignment horizontal="center"/>
    </xf>
    <xf numFmtId="1" fontId="12" fillId="2" borderId="8" xfId="285" applyNumberFormat="1" applyFont="1" applyBorder="1" applyAlignment="1">
      <alignment horizontal="center"/>
    </xf>
    <xf numFmtId="1" fontId="0" fillId="2" borderId="8" xfId="285" applyNumberFormat="1" applyFont="1" applyBorder="1" applyAlignment="1">
      <alignment horizontal="center"/>
    </xf>
    <xf numFmtId="1" fontId="9" fillId="3" borderId="8" xfId="285" applyNumberFormat="1" applyFont="1" applyFill="1" applyBorder="1" applyAlignment="1">
      <alignment horizontal="center"/>
    </xf>
    <xf numFmtId="2" fontId="9" fillId="2" borderId="8" xfId="285" applyNumberFormat="1" applyFont="1" applyBorder="1" applyAlignment="1">
      <alignment horizontal="center"/>
    </xf>
    <xf numFmtId="0" fontId="0" fillId="2" borderId="5" xfId="285" applyNumberFormat="1" applyFont="1" applyBorder="1" applyAlignment="1"/>
    <xf numFmtId="0" fontId="9" fillId="3" borderId="8" xfId="286" applyFont="1" applyFill="1" applyBorder="1" applyAlignment="1">
      <alignment horizontal="center"/>
    </xf>
    <xf numFmtId="2" fontId="9" fillId="2" borderId="8" xfId="286" applyNumberFormat="1" applyFont="1" applyBorder="1" applyAlignment="1">
      <alignment horizontal="center"/>
    </xf>
    <xf numFmtId="0" fontId="9" fillId="2" borderId="8" xfId="286" applyFont="1" applyFill="1" applyBorder="1" applyAlignment="1">
      <alignment horizontal="center"/>
    </xf>
    <xf numFmtId="1" fontId="12" fillId="2" borderId="8" xfId="286" applyNumberFormat="1" applyFont="1" applyBorder="1" applyAlignment="1">
      <alignment horizontal="center"/>
    </xf>
    <xf numFmtId="1" fontId="0" fillId="2" borderId="8" xfId="286" applyNumberFormat="1" applyFont="1" applyBorder="1" applyAlignment="1">
      <alignment horizontal="center"/>
    </xf>
    <xf numFmtId="1" fontId="9" fillId="3" borderId="8" xfId="286" applyNumberFormat="1" applyFont="1" applyFill="1" applyBorder="1" applyAlignment="1">
      <alignment horizontal="center"/>
    </xf>
    <xf numFmtId="2" fontId="9" fillId="2" borderId="8" xfId="286" applyNumberFormat="1" applyFont="1" applyFill="1" applyBorder="1" applyAlignment="1">
      <alignment horizontal="center"/>
    </xf>
    <xf numFmtId="0" fontId="0" fillId="2" borderId="5" xfId="286" applyFont="1" applyBorder="1"/>
    <xf numFmtId="0" fontId="9" fillId="3" borderId="8" xfId="287" applyNumberFormat="1" applyFont="1" applyFill="1" applyBorder="1" applyAlignment="1">
      <alignment horizontal="center"/>
    </xf>
    <xf numFmtId="2" fontId="9" fillId="2" borderId="8" xfId="287" applyNumberFormat="1" applyFont="1" applyBorder="1" applyAlignment="1">
      <alignment horizontal="center"/>
    </xf>
    <xf numFmtId="0" fontId="9" fillId="2" borderId="8" xfId="287" applyNumberFormat="1" applyFont="1" applyFill="1" applyBorder="1" applyAlignment="1">
      <alignment horizontal="center"/>
    </xf>
    <xf numFmtId="1" fontId="12" fillId="2" borderId="8" xfId="287" applyNumberFormat="1" applyFont="1" applyBorder="1" applyAlignment="1">
      <alignment horizontal="center"/>
    </xf>
    <xf numFmtId="1" fontId="0" fillId="2" borderId="8" xfId="287" applyNumberFormat="1" applyFont="1" applyBorder="1" applyAlignment="1">
      <alignment horizontal="center"/>
    </xf>
    <xf numFmtId="1" fontId="9" fillId="3" borderId="8" xfId="287" applyNumberFormat="1" applyFont="1" applyFill="1" applyBorder="1" applyAlignment="1">
      <alignment horizontal="center"/>
    </xf>
    <xf numFmtId="2" fontId="9" fillId="2" borderId="8" xfId="287" applyNumberFormat="1" applyFont="1" applyFill="1" applyBorder="1" applyAlignment="1">
      <alignment horizontal="center"/>
    </xf>
    <xf numFmtId="0" fontId="0" fillId="2" borderId="5" xfId="287" applyNumberFormat="1" applyFont="1" applyBorder="1"/>
    <xf numFmtId="0" fontId="9" fillId="3" borderId="8" xfId="288" applyFont="1" applyFill="1" applyBorder="1" applyAlignment="1">
      <alignment horizontal="center"/>
    </xf>
    <xf numFmtId="2" fontId="9" fillId="2" borderId="8" xfId="288" applyNumberFormat="1" applyFont="1" applyBorder="1" applyAlignment="1">
      <alignment horizontal="center"/>
    </xf>
    <xf numFmtId="0" fontId="9" fillId="2" borderId="8" xfId="288" applyFont="1" applyFill="1" applyBorder="1" applyAlignment="1">
      <alignment horizontal="center"/>
    </xf>
    <xf numFmtId="1" fontId="12" fillId="2" borderId="8" xfId="288" applyNumberFormat="1" applyFont="1" applyBorder="1" applyAlignment="1">
      <alignment horizontal="center"/>
    </xf>
    <xf numFmtId="1" fontId="0" fillId="2" borderId="8" xfId="288" applyNumberFormat="1" applyFont="1" applyBorder="1" applyAlignment="1">
      <alignment horizontal="center"/>
    </xf>
    <xf numFmtId="1" fontId="9" fillId="3" borderId="8" xfId="288" applyNumberFormat="1" applyFont="1" applyFill="1" applyBorder="1" applyAlignment="1">
      <alignment horizontal="center"/>
    </xf>
    <xf numFmtId="2" fontId="9" fillId="2" borderId="8" xfId="288" applyNumberFormat="1" applyFont="1" applyFill="1" applyBorder="1" applyAlignment="1">
      <alignment horizontal="center"/>
    </xf>
    <xf numFmtId="0" fontId="0" fillId="2" borderId="5" xfId="288" applyFont="1" applyBorder="1"/>
    <xf numFmtId="0" fontId="9" fillId="3" borderId="8" xfId="289" applyFont="1" applyFill="1" applyBorder="1" applyAlignment="1">
      <alignment horizontal="center"/>
    </xf>
    <xf numFmtId="0" fontId="9" fillId="2" borderId="8" xfId="289" applyFont="1" applyBorder="1" applyAlignment="1">
      <alignment horizontal="center"/>
    </xf>
    <xf numFmtId="2" fontId="9" fillId="2" borderId="8" xfId="289" applyNumberFormat="1" applyFont="1" applyFill="1" applyBorder="1" applyAlignment="1">
      <alignment horizontal="center"/>
    </xf>
    <xf numFmtId="1" fontId="12" fillId="2" borderId="8" xfId="289" applyNumberFormat="1" applyFont="1" applyBorder="1" applyAlignment="1">
      <alignment horizontal="center"/>
    </xf>
    <xf numFmtId="1" fontId="0" fillId="2" borderId="8" xfId="289" applyNumberFormat="1" applyFont="1" applyBorder="1" applyAlignment="1">
      <alignment horizontal="center"/>
    </xf>
    <xf numFmtId="1" fontId="9" fillId="3" borderId="8" xfId="289" applyNumberFormat="1" applyFont="1" applyFill="1" applyBorder="1" applyAlignment="1">
      <alignment horizontal="center"/>
    </xf>
    <xf numFmtId="2" fontId="9" fillId="2" borderId="8" xfId="289" applyNumberFormat="1" applyFont="1" applyBorder="1" applyAlignment="1">
      <alignment horizontal="center"/>
    </xf>
    <xf numFmtId="0" fontId="0" fillId="2" borderId="5" xfId="289" applyFont="1" applyBorder="1"/>
    <xf numFmtId="0" fontId="9" fillId="3" borderId="8" xfId="290" applyFont="1" applyFill="1" applyBorder="1" applyAlignment="1">
      <alignment horizontal="center"/>
    </xf>
    <xf numFmtId="2" fontId="9" fillId="2" borderId="8" xfId="290" applyNumberFormat="1" applyFont="1" applyBorder="1" applyAlignment="1">
      <alignment horizontal="center"/>
    </xf>
    <xf numFmtId="0" fontId="9" fillId="2" borderId="8" xfId="290" applyFont="1" applyFill="1" applyBorder="1" applyAlignment="1">
      <alignment horizontal="center"/>
    </xf>
    <xf numFmtId="1" fontId="12" fillId="2" borderId="8" xfId="290" applyNumberFormat="1" applyFont="1" applyBorder="1" applyAlignment="1">
      <alignment horizontal="center"/>
    </xf>
    <xf numFmtId="1" fontId="0" fillId="2" borderId="8" xfId="290" applyNumberFormat="1" applyFont="1" applyBorder="1" applyAlignment="1">
      <alignment horizontal="center"/>
    </xf>
    <xf numFmtId="1" fontId="9" fillId="3" borderId="8" xfId="290" applyNumberFormat="1" applyFont="1" applyFill="1" applyBorder="1" applyAlignment="1">
      <alignment horizontal="center"/>
    </xf>
    <xf numFmtId="0" fontId="0" fillId="2" borderId="5" xfId="290" applyFont="1" applyBorder="1" applyAlignment="1"/>
    <xf numFmtId="0" fontId="8" fillId="2" borderId="4" xfId="291" applyFont="1" applyBorder="1"/>
    <xf numFmtId="0" fontId="0" fillId="2" borderId="0" xfId="291" applyFont="1" applyBorder="1"/>
    <xf numFmtId="0" fontId="0" fillId="2" borderId="0" xfId="291" applyFont="1" applyBorder="1" applyAlignment="1">
      <alignment horizontal="center"/>
    </xf>
    <xf numFmtId="1" fontId="0" fillId="2" borderId="0" xfId="291" applyNumberFormat="1" applyFont="1" applyBorder="1"/>
    <xf numFmtId="0" fontId="0" fillId="2" borderId="5" xfId="291" applyFont="1" applyBorder="1"/>
    <xf numFmtId="0" fontId="0" fillId="2" borderId="4" xfId="292" applyFont="1" applyBorder="1"/>
    <xf numFmtId="0" fontId="0" fillId="2" borderId="0" xfId="292" applyFont="1" applyBorder="1"/>
    <xf numFmtId="0" fontId="0" fillId="2" borderId="0" xfId="292" applyFont="1" applyBorder="1" applyAlignment="1">
      <alignment horizontal="center"/>
    </xf>
    <xf numFmtId="1" fontId="9" fillId="3" borderId="0" xfId="292" applyNumberFormat="1" applyFont="1" applyFill="1" applyBorder="1" applyAlignment="1">
      <alignment horizontal="center"/>
    </xf>
    <xf numFmtId="0" fontId="0" fillId="2" borderId="5" xfId="292" applyFont="1" applyBorder="1"/>
    <xf numFmtId="0" fontId="12" fillId="2" borderId="4" xfId="293" applyFont="1" applyBorder="1"/>
    <xf numFmtId="0" fontId="0" fillId="2" borderId="0" xfId="293" applyFont="1" applyBorder="1"/>
    <xf numFmtId="0" fontId="0" fillId="2" borderId="0" xfId="293" applyFont="1" applyBorder="1" applyAlignment="1">
      <alignment horizontal="center"/>
    </xf>
    <xf numFmtId="1" fontId="0" fillId="2" borderId="0" xfId="293" applyNumberFormat="1" applyFont="1" applyBorder="1"/>
    <xf numFmtId="1" fontId="9" fillId="3" borderId="0" xfId="293" applyNumberFormat="1" applyFont="1" applyFill="1" applyBorder="1" applyAlignment="1">
      <alignment horizontal="center"/>
    </xf>
    <xf numFmtId="0" fontId="0" fillId="2" borderId="5" xfId="293" applyFont="1" applyBorder="1"/>
    <xf numFmtId="0" fontId="0" fillId="2" borderId="4" xfId="294" applyFont="1" applyBorder="1" applyAlignment="1">
      <alignment horizontal="center"/>
    </xf>
    <xf numFmtId="0" fontId="0" fillId="2" borderId="0" xfId="294" applyFont="1" applyBorder="1" applyAlignment="1">
      <alignment horizontal="center"/>
    </xf>
    <xf numFmtId="0" fontId="0" fillId="2" borderId="0" xfId="294" applyFont="1" applyBorder="1" applyAlignment="1"/>
    <xf numFmtId="0" fontId="0" fillId="2" borderId="5" xfId="294" applyFont="1" applyBorder="1" applyAlignment="1"/>
    <xf numFmtId="0" fontId="0" fillId="2" borderId="4" xfId="295" applyFont="1" applyBorder="1"/>
    <xf numFmtId="0" fontId="0" fillId="2" borderId="0" xfId="295" applyFont="1" applyBorder="1"/>
    <xf numFmtId="0" fontId="0" fillId="2" borderId="0" xfId="295" applyFont="1" applyBorder="1" applyAlignment="1">
      <alignment horizontal="center"/>
    </xf>
    <xf numFmtId="1" fontId="0" fillId="2" borderId="0" xfId="295" applyNumberFormat="1" applyFont="1" applyBorder="1"/>
    <xf numFmtId="0" fontId="0" fillId="2" borderId="5" xfId="295" applyFont="1" applyBorder="1"/>
    <xf numFmtId="0" fontId="0" fillId="2" borderId="11" xfId="296" applyFont="1" applyBorder="1" applyAlignment="1"/>
    <xf numFmtId="0" fontId="0" fillId="2" borderId="12" xfId="296" applyFont="1" applyBorder="1" applyAlignment="1"/>
    <xf numFmtId="0" fontId="0" fillId="2" borderId="12" xfId="296" applyFont="1" applyBorder="1" applyAlignment="1">
      <alignment horizontal="center"/>
    </xf>
    <xf numFmtId="1" fontId="0" fillId="2" borderId="12" xfId="296" applyNumberFormat="1" applyFont="1" applyBorder="1" applyAlignment="1"/>
    <xf numFmtId="0" fontId="0" fillId="2" borderId="10" xfId="296" applyFont="1" applyBorder="1" applyAlignment="1"/>
    <xf numFmtId="1" fontId="0" fillId="2" borderId="0" xfId="297" applyNumberFormat="1" applyFont="1"/>
    <xf numFmtId="1" fontId="0" fillId="2" borderId="0" xfId="298" applyNumberFormat="1" applyFont="1" applyAlignment="1"/>
    <xf numFmtId="1" fontId="0" fillId="2" borderId="0" xfId="299" applyNumberFormat="1" applyFont="1"/>
    <xf numFmtId="1" fontId="0" fillId="2" borderId="0" xfId="300" applyNumberFormat="1" applyFont="1" applyBorder="1"/>
    <xf numFmtId="1" fontId="0" fillId="2" borderId="0" xfId="301" applyNumberFormat="1" applyFont="1" applyBorder="1"/>
    <xf numFmtId="1" fontId="0" fillId="2" borderId="0" xfId="302" applyNumberFormat="1" applyFont="1" applyAlignment="1"/>
    <xf numFmtId="1" fontId="0" fillId="2" borderId="0" xfId="303" applyNumberFormat="1" applyFont="1"/>
    <xf numFmtId="1" fontId="0" fillId="2" borderId="0" xfId="304" applyNumberFormat="1" applyFont="1" applyBorder="1"/>
    <xf numFmtId="0" fontId="0" fillId="2" borderId="0" xfId="304" applyFont="1" applyBorder="1"/>
    <xf numFmtId="1" fontId="0" fillId="2" borderId="0" xfId="305" applyNumberFormat="1" applyFont="1" applyBorder="1"/>
    <xf numFmtId="1" fontId="0" fillId="2" borderId="0" xfId="306" applyNumberFormat="1" applyFont="1" applyBorder="1" applyAlignment="1"/>
    <xf numFmtId="1" fontId="12" fillId="2" borderId="8" xfId="307" applyNumberFormat="1" applyFont="1" applyBorder="1" applyAlignment="1">
      <alignment horizontal="center"/>
    </xf>
    <xf numFmtId="1" fontId="12" fillId="2" borderId="8" xfId="308" applyNumberFormat="1" applyFont="1" applyBorder="1" applyAlignment="1">
      <alignment horizontal="center"/>
    </xf>
    <xf numFmtId="0" fontId="8" fillId="2" borderId="4" xfId="309" applyNumberFormat="1" applyFont="1" applyBorder="1" applyAlignment="1">
      <alignment horizontal="center"/>
    </xf>
    <xf numFmtId="0" fontId="8" fillId="2" borderId="0" xfId="309" applyNumberFormat="1" applyFont="1" applyBorder="1" applyAlignment="1">
      <alignment horizontal="center"/>
    </xf>
    <xf numFmtId="0" fontId="0" fillId="2" borderId="5" xfId="309" applyNumberFormat="1" applyFont="1" applyBorder="1" applyAlignment="1"/>
    <xf numFmtId="0" fontId="8" fillId="2" borderId="4" xfId="310" applyNumberFormat="1" applyFont="1" applyBorder="1"/>
    <xf numFmtId="0" fontId="0" fillId="2" borderId="0" xfId="310" applyNumberFormat="1" applyFont="1" applyBorder="1"/>
    <xf numFmtId="0" fontId="0" fillId="2" borderId="0" xfId="310" applyNumberFormat="1" applyFont="1" applyBorder="1" applyAlignment="1">
      <alignment horizontal="center"/>
    </xf>
    <xf numFmtId="0" fontId="0" fillId="2" borderId="5" xfId="310" applyNumberFormat="1" applyFont="1" applyBorder="1"/>
    <xf numFmtId="0" fontId="8" fillId="2" borderId="4" xfId="311" applyNumberFormat="1" applyFont="1" applyBorder="1"/>
    <xf numFmtId="0" fontId="0" fillId="2" borderId="0" xfId="311" applyNumberFormat="1" applyFont="1" applyBorder="1"/>
    <xf numFmtId="0" fontId="0" fillId="2" borderId="0" xfId="311" applyNumberFormat="1" applyFont="1" applyBorder="1" applyAlignment="1">
      <alignment horizontal="center"/>
    </xf>
    <xf numFmtId="0" fontId="8" fillId="2" borderId="0" xfId="311" applyNumberFormat="1" applyFont="1" applyBorder="1"/>
    <xf numFmtId="0" fontId="0" fillId="2" borderId="5" xfId="311" applyNumberFormat="1" applyFont="1" applyBorder="1"/>
    <xf numFmtId="0" fontId="8" fillId="2" borderId="4" xfId="312" applyNumberFormat="1" applyFont="1" applyBorder="1"/>
    <xf numFmtId="0" fontId="0" fillId="2" borderId="0" xfId="312" applyNumberFormat="1" applyFont="1" applyBorder="1"/>
    <xf numFmtId="0" fontId="0" fillId="2" borderId="0" xfId="312" applyNumberFormat="1" applyFont="1" applyBorder="1" applyAlignment="1">
      <alignment horizontal="center"/>
    </xf>
    <xf numFmtId="0" fontId="0" fillId="2" borderId="6" xfId="312" applyNumberFormat="1" applyFont="1" applyBorder="1" applyAlignment="1">
      <alignment horizontal="center"/>
    </xf>
    <xf numFmtId="0" fontId="0" fillId="2" borderId="3" xfId="312" applyNumberFormat="1" applyFont="1" applyBorder="1" applyAlignment="1">
      <alignment horizontal="center" wrapText="1"/>
    </xf>
    <xf numFmtId="0" fontId="0" fillId="2" borderId="5" xfId="312" applyNumberFormat="1" applyFont="1" applyBorder="1"/>
    <xf numFmtId="0" fontId="0" fillId="2" borderId="4" xfId="313" applyNumberFormat="1" applyFont="1" applyBorder="1"/>
    <xf numFmtId="0" fontId="0" fillId="2" borderId="0" xfId="313" applyNumberFormat="1" applyFont="1" applyBorder="1"/>
    <xf numFmtId="0" fontId="0" fillId="2" borderId="0" xfId="313" applyNumberFormat="1" applyFont="1" applyBorder="1" applyAlignment="1">
      <alignment horizontal="center"/>
    </xf>
    <xf numFmtId="0" fontId="0" fillId="2" borderId="7" xfId="313" applyNumberFormat="1" applyFont="1" applyBorder="1"/>
    <xf numFmtId="0" fontId="0" fillId="2" borderId="5" xfId="313" applyNumberFormat="1" applyFont="1" applyBorder="1"/>
    <xf numFmtId="0" fontId="0" fillId="2" borderId="4" xfId="314" applyNumberFormat="1" applyFont="1" applyBorder="1"/>
    <xf numFmtId="0" fontId="0" fillId="2" borderId="0" xfId="314" applyNumberFormat="1" applyFont="1" applyBorder="1"/>
    <xf numFmtId="0" fontId="0" fillId="2" borderId="0" xfId="314" applyNumberFormat="1" applyFont="1" applyBorder="1" applyAlignment="1">
      <alignment horizontal="center"/>
    </xf>
    <xf numFmtId="0" fontId="8" fillId="2" borderId="7" xfId="314" applyNumberFormat="1" applyFont="1" applyBorder="1" applyAlignment="1">
      <alignment horizontal="center"/>
    </xf>
    <xf numFmtId="0" fontId="8" fillId="2" borderId="7" xfId="314" applyNumberFormat="1" applyFont="1" applyBorder="1" applyAlignment="1">
      <alignment horizontal="center" wrapText="1"/>
    </xf>
    <xf numFmtId="0" fontId="0" fillId="2" borderId="5" xfId="314" applyNumberFormat="1" applyFont="1" applyBorder="1"/>
    <xf numFmtId="0" fontId="0" fillId="2" borderId="4" xfId="315" applyNumberFormat="1" applyFont="1" applyBorder="1"/>
    <xf numFmtId="0" fontId="0" fillId="2" borderId="0" xfId="315" applyNumberFormat="1" applyFont="1" applyBorder="1"/>
    <xf numFmtId="0" fontId="0" fillId="2" borderId="0" xfId="315" applyNumberFormat="1" applyFont="1" applyBorder="1" applyAlignment="1">
      <alignment horizontal="center"/>
    </xf>
    <xf numFmtId="0" fontId="8" fillId="2" borderId="7" xfId="315" applyNumberFormat="1" applyFont="1" applyBorder="1" applyAlignment="1">
      <alignment horizontal="center"/>
    </xf>
    <xf numFmtId="0" fontId="8" fillId="2" borderId="7" xfId="315" applyNumberFormat="1" applyFont="1" applyBorder="1" applyAlignment="1">
      <alignment horizontal="center" wrapText="1"/>
    </xf>
    <xf numFmtId="0" fontId="0" fillId="2" borderId="5" xfId="315" applyNumberFormat="1" applyFont="1" applyBorder="1"/>
    <xf numFmtId="0" fontId="0" fillId="2" borderId="4" xfId="316" applyNumberFormat="1" applyFont="1" applyBorder="1"/>
    <xf numFmtId="0" fontId="0" fillId="2" borderId="0" xfId="316" applyNumberFormat="1" applyFont="1" applyBorder="1"/>
    <xf numFmtId="0" fontId="0" fillId="2" borderId="0" xfId="316" applyNumberFormat="1" applyFont="1" applyBorder="1" applyAlignment="1">
      <alignment horizontal="center"/>
    </xf>
    <xf numFmtId="0" fontId="0" fillId="2" borderId="9" xfId="316" applyNumberFormat="1" applyFont="1" applyBorder="1" applyAlignment="1">
      <alignment horizontal="center"/>
    </xf>
    <xf numFmtId="0" fontId="0" fillId="2" borderId="10" xfId="316" applyNumberFormat="1" applyFont="1" applyBorder="1" applyAlignment="1">
      <alignment horizontal="center"/>
    </xf>
    <xf numFmtId="0" fontId="0" fillId="2" borderId="5" xfId="316" applyNumberFormat="1" applyFont="1" applyBorder="1"/>
    <xf numFmtId="0" fontId="8" fillId="2" borderId="4" xfId="317" applyNumberFormat="1" applyFont="1" applyBorder="1"/>
    <xf numFmtId="0" fontId="0" fillId="2" borderId="0" xfId="317" applyNumberFormat="1" applyFont="1" applyBorder="1"/>
    <xf numFmtId="0" fontId="0" fillId="2" borderId="0" xfId="317" applyNumberFormat="1" applyFont="1" applyBorder="1" applyAlignment="1">
      <alignment horizontal="center"/>
    </xf>
    <xf numFmtId="0" fontId="12" fillId="2" borderId="0" xfId="317" applyNumberFormat="1" applyFont="1" applyBorder="1" applyAlignment="1">
      <alignment horizontal="center"/>
    </xf>
    <xf numFmtId="0" fontId="0" fillId="2" borderId="5" xfId="317" applyNumberFormat="1" applyFont="1" applyBorder="1"/>
    <xf numFmtId="0" fontId="9" fillId="3" borderId="8" xfId="318" applyNumberFormat="1" applyFont="1" applyFill="1" applyBorder="1" applyAlignment="1">
      <alignment horizontal="center"/>
    </xf>
    <xf numFmtId="0" fontId="9" fillId="2" borderId="8" xfId="318" applyNumberFormat="1" applyFont="1" applyBorder="1" applyAlignment="1">
      <alignment horizontal="center"/>
    </xf>
    <xf numFmtId="1" fontId="12" fillId="2" borderId="8" xfId="318" applyNumberFormat="1" applyFont="1" applyBorder="1" applyAlignment="1">
      <alignment horizontal="center"/>
    </xf>
    <xf numFmtId="1" fontId="0" fillId="2" borderId="8" xfId="318" applyNumberFormat="1" applyFont="1" applyBorder="1" applyAlignment="1">
      <alignment horizontal="center"/>
    </xf>
    <xf numFmtId="1" fontId="9" fillId="3" borderId="8" xfId="318" applyNumberFormat="1" applyFont="1" applyFill="1" applyBorder="1" applyAlignment="1">
      <alignment horizontal="center"/>
    </xf>
    <xf numFmtId="2" fontId="9" fillId="2" borderId="8" xfId="318" applyNumberFormat="1" applyFont="1" applyBorder="1" applyAlignment="1">
      <alignment horizontal="center"/>
    </xf>
    <xf numFmtId="0" fontId="0" fillId="2" borderId="5" xfId="318" applyNumberFormat="1" applyFont="1" applyBorder="1"/>
    <xf numFmtId="0" fontId="9" fillId="3" borderId="8" xfId="319" applyNumberFormat="1" applyFont="1" applyFill="1" applyBorder="1" applyAlignment="1">
      <alignment horizontal="center"/>
    </xf>
    <xf numFmtId="2" fontId="9" fillId="3" borderId="8" xfId="319" applyNumberFormat="1" applyFont="1" applyFill="1" applyBorder="1" applyAlignment="1">
      <alignment horizontal="center"/>
    </xf>
    <xf numFmtId="0" fontId="9" fillId="2" borderId="8" xfId="319" applyNumberFormat="1" applyFont="1" applyBorder="1" applyAlignment="1">
      <alignment horizontal="center"/>
    </xf>
    <xf numFmtId="1" fontId="12" fillId="2" borderId="8" xfId="319" applyNumberFormat="1" applyFont="1" applyBorder="1" applyAlignment="1">
      <alignment horizontal="center"/>
    </xf>
    <xf numFmtId="1" fontId="0" fillId="2" borderId="8" xfId="319" applyNumberFormat="1" applyFont="1" applyBorder="1" applyAlignment="1">
      <alignment horizontal="center"/>
    </xf>
    <xf numFmtId="1" fontId="9" fillId="3" borderId="8" xfId="319" applyNumberFormat="1" applyFont="1" applyFill="1" applyBorder="1" applyAlignment="1">
      <alignment horizontal="center"/>
    </xf>
    <xf numFmtId="2" fontId="9" fillId="2" borderId="8" xfId="319" applyNumberFormat="1" applyFont="1" applyBorder="1" applyAlignment="1">
      <alignment horizontal="center"/>
    </xf>
    <xf numFmtId="0" fontId="0" fillId="2" borderId="5" xfId="319" applyNumberFormat="1" applyFont="1" applyBorder="1" applyAlignment="1"/>
    <xf numFmtId="1" fontId="0" fillId="2" borderId="0" xfId="319" applyNumberFormat="1" applyFont="1" applyBorder="1" applyAlignment="1">
      <alignment horizontal="center"/>
    </xf>
    <xf numFmtId="0" fontId="9" fillId="3" borderId="8" xfId="320" applyFont="1" applyFill="1" applyBorder="1" applyAlignment="1">
      <alignment horizontal="center"/>
    </xf>
    <xf numFmtId="2" fontId="9" fillId="2" borderId="8" xfId="320" applyNumberFormat="1" applyFont="1" applyBorder="1" applyAlignment="1">
      <alignment horizontal="center"/>
    </xf>
    <xf numFmtId="0" fontId="9" fillId="2" borderId="8" xfId="320" applyFont="1" applyBorder="1" applyAlignment="1">
      <alignment horizontal="center"/>
    </xf>
    <xf numFmtId="1" fontId="12" fillId="2" borderId="8" xfId="320" applyNumberFormat="1" applyFont="1" applyBorder="1" applyAlignment="1">
      <alignment horizontal="center"/>
    </xf>
    <xf numFmtId="1" fontId="0" fillId="2" borderId="8" xfId="320" applyNumberFormat="1" applyFont="1" applyBorder="1" applyAlignment="1">
      <alignment horizontal="center"/>
    </xf>
    <xf numFmtId="1" fontId="9" fillId="3" borderId="8" xfId="320" applyNumberFormat="1" applyFont="1" applyFill="1" applyBorder="1" applyAlignment="1">
      <alignment horizontal="center"/>
    </xf>
    <xf numFmtId="0" fontId="0" fillId="2" borderId="5" xfId="320" applyFont="1" applyBorder="1"/>
    <xf numFmtId="0" fontId="9" fillId="3" borderId="8" xfId="321" applyFont="1" applyFill="1" applyBorder="1" applyAlignment="1">
      <alignment horizontal="center"/>
    </xf>
    <xf numFmtId="0" fontId="9" fillId="2" borderId="8" xfId="321" applyFont="1" applyBorder="1" applyAlignment="1">
      <alignment horizontal="center"/>
    </xf>
    <xf numFmtId="2" fontId="9" fillId="2" borderId="8" xfId="321" applyNumberFormat="1" applyFont="1" applyBorder="1" applyAlignment="1">
      <alignment horizontal="center"/>
    </xf>
    <xf numFmtId="1" fontId="12" fillId="2" borderId="8" xfId="321" applyNumberFormat="1" applyFont="1" applyBorder="1" applyAlignment="1">
      <alignment horizontal="center"/>
    </xf>
    <xf numFmtId="1" fontId="0" fillId="2" borderId="8" xfId="321" applyNumberFormat="1" applyFont="1" applyBorder="1" applyAlignment="1">
      <alignment horizontal="center"/>
    </xf>
    <xf numFmtId="1" fontId="9" fillId="3" borderId="8" xfId="321" applyNumberFormat="1" applyFont="1" applyFill="1" applyBorder="1" applyAlignment="1">
      <alignment horizontal="center"/>
    </xf>
    <xf numFmtId="0" fontId="0" fillId="2" borderId="5" xfId="321" applyFont="1" applyBorder="1" applyAlignment="1"/>
    <xf numFmtId="0" fontId="9" fillId="3" borderId="8" xfId="322" applyFont="1" applyFill="1" applyBorder="1" applyAlignment="1">
      <alignment horizontal="center"/>
    </xf>
    <xf numFmtId="2" fontId="9" fillId="3" borderId="8" xfId="322" applyNumberFormat="1" applyFont="1" applyFill="1" applyBorder="1" applyAlignment="1">
      <alignment horizontal="center"/>
    </xf>
    <xf numFmtId="0" fontId="9" fillId="2" borderId="8" xfId="322" applyFont="1" applyBorder="1" applyAlignment="1">
      <alignment horizontal="center"/>
    </xf>
    <xf numFmtId="1" fontId="12" fillId="2" borderId="8" xfId="322" applyNumberFormat="1" applyFont="1" applyBorder="1" applyAlignment="1">
      <alignment horizontal="center"/>
    </xf>
    <xf numFmtId="1" fontId="0" fillId="2" borderId="8" xfId="322" applyNumberFormat="1" applyFont="1" applyBorder="1" applyAlignment="1">
      <alignment horizontal="center"/>
    </xf>
    <xf numFmtId="1" fontId="9" fillId="3" borderId="8" xfId="322" applyNumberFormat="1" applyFont="1" applyFill="1" applyBorder="1" applyAlignment="1">
      <alignment horizontal="center"/>
    </xf>
    <xf numFmtId="2" fontId="9" fillId="2" borderId="8" xfId="322" applyNumberFormat="1" applyFont="1" applyBorder="1" applyAlignment="1">
      <alignment horizontal="center"/>
    </xf>
    <xf numFmtId="0" fontId="0" fillId="2" borderId="5" xfId="322" applyFont="1" applyBorder="1"/>
    <xf numFmtId="0" fontId="9" fillId="3" borderId="8" xfId="323" applyFont="1" applyFill="1" applyBorder="1" applyAlignment="1">
      <alignment horizontal="center"/>
    </xf>
    <xf numFmtId="2" fontId="9" fillId="3" borderId="8" xfId="323" applyNumberFormat="1" applyFont="1" applyFill="1" applyBorder="1" applyAlignment="1">
      <alignment horizontal="center"/>
    </xf>
    <xf numFmtId="0" fontId="9" fillId="2" borderId="8" xfId="323" applyFont="1" applyBorder="1" applyAlignment="1">
      <alignment horizontal="center"/>
    </xf>
    <xf numFmtId="1" fontId="12" fillId="2" borderId="8" xfId="323" applyNumberFormat="1" applyFont="1" applyBorder="1" applyAlignment="1">
      <alignment horizontal="center"/>
    </xf>
    <xf numFmtId="1" fontId="0" fillId="2" borderId="8" xfId="323" applyNumberFormat="1" applyFont="1" applyBorder="1" applyAlignment="1">
      <alignment horizontal="center"/>
    </xf>
    <xf numFmtId="1" fontId="9" fillId="3" borderId="8" xfId="323" applyNumberFormat="1" applyFont="1" applyFill="1" applyBorder="1" applyAlignment="1">
      <alignment horizontal="center"/>
    </xf>
    <xf numFmtId="2" fontId="9" fillId="2" borderId="8" xfId="323" applyNumberFormat="1" applyFont="1" applyBorder="1" applyAlignment="1">
      <alignment horizontal="center"/>
    </xf>
    <xf numFmtId="2" fontId="9" fillId="2" borderId="8" xfId="323" applyNumberFormat="1" applyFont="1" applyFill="1" applyBorder="1" applyAlignment="1">
      <alignment horizontal="center"/>
    </xf>
    <xf numFmtId="0" fontId="0" fillId="2" borderId="5" xfId="323" applyFont="1" applyBorder="1" applyAlignment="1"/>
    <xf numFmtId="0" fontId="9" fillId="3" borderId="8" xfId="324" applyFont="1" applyFill="1" applyBorder="1" applyAlignment="1">
      <alignment horizontal="center"/>
    </xf>
    <xf numFmtId="2" fontId="9" fillId="3" borderId="8" xfId="324" applyNumberFormat="1" applyFont="1" applyFill="1" applyBorder="1" applyAlignment="1">
      <alignment horizontal="center"/>
    </xf>
    <xf numFmtId="0" fontId="9" fillId="2" borderId="8" xfId="324" applyFont="1" applyFill="1" applyBorder="1" applyAlignment="1">
      <alignment horizontal="center"/>
    </xf>
    <xf numFmtId="1" fontId="12" fillId="2" borderId="8" xfId="324" applyNumberFormat="1" applyFont="1" applyBorder="1" applyAlignment="1">
      <alignment horizontal="center"/>
    </xf>
    <xf numFmtId="1" fontId="0" fillId="2" borderId="8" xfId="324" applyNumberFormat="1" applyFont="1" applyBorder="1" applyAlignment="1">
      <alignment horizontal="center"/>
    </xf>
    <xf numFmtId="1" fontId="9" fillId="3" borderId="8" xfId="324" applyNumberFormat="1" applyFont="1" applyFill="1" applyBorder="1" applyAlignment="1">
      <alignment horizontal="center"/>
    </xf>
    <xf numFmtId="2" fontId="9" fillId="2" borderId="8" xfId="324" applyNumberFormat="1" applyFont="1" applyBorder="1" applyAlignment="1">
      <alignment horizontal="center"/>
    </xf>
    <xf numFmtId="2" fontId="9" fillId="2" borderId="8" xfId="324" applyNumberFormat="1" applyFont="1" applyFill="1" applyBorder="1" applyAlignment="1">
      <alignment horizontal="center"/>
    </xf>
    <xf numFmtId="0" fontId="0" fillId="2" borderId="5" xfId="324" applyFont="1" applyBorder="1"/>
    <xf numFmtId="0" fontId="9" fillId="3" borderId="8" xfId="325" applyFont="1" applyFill="1" applyBorder="1" applyAlignment="1">
      <alignment horizontal="center"/>
    </xf>
    <xf numFmtId="2" fontId="9" fillId="3" borderId="8" xfId="325" applyNumberFormat="1" applyFont="1" applyFill="1" applyBorder="1" applyAlignment="1">
      <alignment horizontal="center"/>
    </xf>
    <xf numFmtId="0" fontId="9" fillId="2" borderId="8" xfId="325" applyFont="1" applyFill="1" applyBorder="1" applyAlignment="1">
      <alignment horizontal="center"/>
    </xf>
    <xf numFmtId="1" fontId="12" fillId="2" borderId="8" xfId="325" applyNumberFormat="1" applyFont="1" applyBorder="1" applyAlignment="1">
      <alignment horizontal="center"/>
    </xf>
    <xf numFmtId="1" fontId="0" fillId="2" borderId="8" xfId="325" applyNumberFormat="1" applyFont="1" applyBorder="1" applyAlignment="1">
      <alignment horizontal="center"/>
    </xf>
    <xf numFmtId="1" fontId="9" fillId="3" borderId="8" xfId="325" applyNumberFormat="1" applyFont="1" applyFill="1" applyBorder="1" applyAlignment="1">
      <alignment horizontal="center"/>
    </xf>
    <xf numFmtId="2" fontId="9" fillId="2" borderId="8" xfId="325" applyNumberFormat="1" applyFont="1" applyBorder="1" applyAlignment="1">
      <alignment horizontal="center"/>
    </xf>
    <xf numFmtId="2" fontId="9" fillId="2" borderId="8" xfId="325" applyNumberFormat="1" applyFont="1" applyFill="1" applyBorder="1" applyAlignment="1">
      <alignment horizontal="center"/>
    </xf>
    <xf numFmtId="0" fontId="0" fillId="2" borderId="5" xfId="325" applyFont="1" applyBorder="1"/>
    <xf numFmtId="0" fontId="9" fillId="3" borderId="8" xfId="326" applyFont="1" applyFill="1" applyBorder="1" applyAlignment="1">
      <alignment horizontal="center"/>
    </xf>
    <xf numFmtId="2" fontId="9" fillId="2" borderId="8" xfId="326" applyNumberFormat="1" applyFont="1" applyBorder="1" applyAlignment="1">
      <alignment horizontal="center"/>
    </xf>
    <xf numFmtId="0" fontId="9" fillId="2" borderId="8" xfId="326" applyFont="1" applyFill="1" applyBorder="1" applyAlignment="1">
      <alignment horizontal="center"/>
    </xf>
    <xf numFmtId="1" fontId="12" fillId="2" borderId="8" xfId="326" applyNumberFormat="1" applyFont="1" applyBorder="1" applyAlignment="1">
      <alignment horizontal="center"/>
    </xf>
    <xf numFmtId="1" fontId="0" fillId="2" borderId="8" xfId="326" applyNumberFormat="1" applyFont="1" applyBorder="1" applyAlignment="1">
      <alignment horizontal="center"/>
    </xf>
    <xf numFmtId="1" fontId="9" fillId="3" borderId="8" xfId="326" applyNumberFormat="1" applyFont="1" applyFill="1" applyBorder="1" applyAlignment="1">
      <alignment horizontal="center"/>
    </xf>
    <xf numFmtId="2" fontId="9" fillId="2" borderId="8" xfId="326" applyNumberFormat="1" applyFont="1" applyFill="1" applyBorder="1" applyAlignment="1">
      <alignment horizontal="center"/>
    </xf>
    <xf numFmtId="0" fontId="0" fillId="2" borderId="5" xfId="326" applyFont="1" applyBorder="1" applyAlignment="1"/>
    <xf numFmtId="0" fontId="9" fillId="3" borderId="8" xfId="327" applyFont="1" applyFill="1" applyBorder="1" applyAlignment="1">
      <alignment horizontal="center"/>
    </xf>
    <xf numFmtId="0" fontId="9" fillId="2" borderId="8" xfId="327" applyFont="1" applyBorder="1" applyAlignment="1">
      <alignment horizontal="center"/>
    </xf>
    <xf numFmtId="2" fontId="9" fillId="2" borderId="8" xfId="327" applyNumberFormat="1" applyFont="1" applyFill="1" applyBorder="1" applyAlignment="1">
      <alignment horizontal="center"/>
    </xf>
    <xf numFmtId="1" fontId="12" fillId="2" borderId="8" xfId="327" applyNumberFormat="1" applyFont="1" applyBorder="1" applyAlignment="1">
      <alignment horizontal="center"/>
    </xf>
    <xf numFmtId="1" fontId="0" fillId="2" borderId="8" xfId="327" applyNumberFormat="1" applyFont="1" applyBorder="1" applyAlignment="1">
      <alignment horizontal="center"/>
    </xf>
    <xf numFmtId="1" fontId="9" fillId="3" borderId="8" xfId="327" applyNumberFormat="1" applyFont="1" applyFill="1" applyBorder="1" applyAlignment="1">
      <alignment horizontal="center"/>
    </xf>
    <xf numFmtId="2" fontId="9" fillId="2" borderId="8" xfId="327" applyNumberFormat="1" applyFont="1" applyBorder="1" applyAlignment="1">
      <alignment horizontal="center"/>
    </xf>
    <xf numFmtId="0" fontId="0" fillId="2" borderId="5" xfId="327" applyFont="1" applyBorder="1"/>
    <xf numFmtId="0" fontId="9" fillId="3" borderId="8" xfId="328" applyFont="1" applyFill="1" applyBorder="1" applyAlignment="1">
      <alignment horizontal="center"/>
    </xf>
    <xf numFmtId="2" fontId="9" fillId="2" borderId="8" xfId="328" applyNumberFormat="1" applyFont="1" applyBorder="1" applyAlignment="1">
      <alignment horizontal="center"/>
    </xf>
    <xf numFmtId="0" fontId="9" fillId="2" borderId="8" xfId="328" applyFont="1" applyFill="1" applyBorder="1" applyAlignment="1">
      <alignment horizontal="center"/>
    </xf>
    <xf numFmtId="1" fontId="12" fillId="2" borderId="8" xfId="328" applyNumberFormat="1" applyFont="1" applyBorder="1" applyAlignment="1">
      <alignment horizontal="center"/>
    </xf>
    <xf numFmtId="1" fontId="0" fillId="2" borderId="8" xfId="328" applyNumberFormat="1" applyFont="1" applyBorder="1" applyAlignment="1">
      <alignment horizontal="center"/>
    </xf>
    <xf numFmtId="1" fontId="9" fillId="3" borderId="8" xfId="328" applyNumberFormat="1" applyFont="1" applyFill="1" applyBorder="1" applyAlignment="1">
      <alignment horizontal="center"/>
    </xf>
    <xf numFmtId="2" fontId="9" fillId="2" borderId="8" xfId="328" applyNumberFormat="1" applyFont="1" applyFill="1" applyBorder="1" applyAlignment="1">
      <alignment horizontal="center"/>
    </xf>
    <xf numFmtId="0" fontId="0" fillId="2" borderId="5" xfId="328" applyFont="1" applyBorder="1" applyAlignment="1"/>
    <xf numFmtId="0" fontId="9" fillId="3" borderId="8" xfId="329" applyFont="1" applyFill="1" applyBorder="1" applyAlignment="1">
      <alignment horizontal="center"/>
    </xf>
    <xf numFmtId="2" fontId="9" fillId="2" borderId="8" xfId="329" applyNumberFormat="1" applyFont="1" applyBorder="1" applyAlignment="1">
      <alignment horizontal="center"/>
    </xf>
    <xf numFmtId="0" fontId="9" fillId="2" borderId="8" xfId="329" applyFont="1" applyFill="1" applyBorder="1" applyAlignment="1">
      <alignment horizontal="center"/>
    </xf>
    <xf numFmtId="1" fontId="12" fillId="2" borderId="8" xfId="329" applyNumberFormat="1" applyFont="1" applyBorder="1" applyAlignment="1">
      <alignment horizontal="center"/>
    </xf>
    <xf numFmtId="1" fontId="0" fillId="2" borderId="8" xfId="329" applyNumberFormat="1" applyFont="1" applyBorder="1" applyAlignment="1">
      <alignment horizontal="center"/>
    </xf>
    <xf numFmtId="1" fontId="9" fillId="3" borderId="8" xfId="329" applyNumberFormat="1" applyFont="1" applyFill="1" applyBorder="1" applyAlignment="1">
      <alignment horizontal="center"/>
    </xf>
    <xf numFmtId="2" fontId="9" fillId="2" borderId="8" xfId="329" applyNumberFormat="1" applyFont="1" applyFill="1" applyBorder="1" applyAlignment="1">
      <alignment horizontal="center"/>
    </xf>
    <xf numFmtId="0" fontId="0" fillId="2" borderId="5" xfId="329" applyFont="1" applyBorder="1"/>
    <xf numFmtId="0" fontId="9" fillId="3" borderId="8" xfId="330" applyFont="1" applyFill="1" applyBorder="1" applyAlignment="1">
      <alignment horizontal="center"/>
    </xf>
    <xf numFmtId="2" fontId="9" fillId="2" borderId="8" xfId="330" applyNumberFormat="1" applyFont="1" applyBorder="1" applyAlignment="1">
      <alignment horizontal="center"/>
    </xf>
    <xf numFmtId="0" fontId="9" fillId="2" borderId="8" xfId="330" applyFont="1" applyFill="1" applyBorder="1" applyAlignment="1">
      <alignment horizontal="center"/>
    </xf>
    <xf numFmtId="1" fontId="12" fillId="2" borderId="8" xfId="330" applyNumberFormat="1" applyFont="1" applyBorder="1" applyAlignment="1">
      <alignment horizontal="center"/>
    </xf>
    <xf numFmtId="1" fontId="0" fillId="2" borderId="8" xfId="330" applyNumberFormat="1" applyFont="1" applyBorder="1" applyAlignment="1">
      <alignment horizontal="center"/>
    </xf>
    <xf numFmtId="1" fontId="9" fillId="3" borderId="8" xfId="330" applyNumberFormat="1" applyFont="1" applyFill="1" applyBorder="1" applyAlignment="1">
      <alignment horizontal="center"/>
    </xf>
    <xf numFmtId="2" fontId="9" fillId="2" borderId="8" xfId="330" applyNumberFormat="1" applyFont="1" applyFill="1" applyBorder="1" applyAlignment="1">
      <alignment horizontal="center"/>
    </xf>
    <xf numFmtId="0" fontId="0" fillId="2" borderId="5" xfId="330" applyFont="1" applyBorder="1" applyAlignment="1"/>
    <xf numFmtId="0" fontId="9" fillId="3" borderId="8" xfId="331" applyFont="1" applyFill="1" applyBorder="1" applyAlignment="1">
      <alignment horizontal="center"/>
    </xf>
    <xf numFmtId="0" fontId="9" fillId="2" borderId="8" xfId="331" applyFont="1" applyBorder="1" applyAlignment="1">
      <alignment horizontal="center"/>
    </xf>
    <xf numFmtId="2" fontId="9" fillId="2" borderId="8" xfId="331" applyNumberFormat="1" applyFont="1" applyFill="1" applyBorder="1" applyAlignment="1">
      <alignment horizontal="center"/>
    </xf>
    <xf numFmtId="1" fontId="12" fillId="2" borderId="8" xfId="331" applyNumberFormat="1" applyFont="1" applyBorder="1" applyAlignment="1">
      <alignment horizontal="center"/>
    </xf>
    <xf numFmtId="1" fontId="0" fillId="2" borderId="8" xfId="331" applyNumberFormat="1" applyFont="1" applyBorder="1" applyAlignment="1">
      <alignment horizontal="center"/>
    </xf>
    <xf numFmtId="1" fontId="9" fillId="3" borderId="8" xfId="331" applyNumberFormat="1" applyFont="1" applyFill="1" applyBorder="1" applyAlignment="1">
      <alignment horizontal="center"/>
    </xf>
    <xf numFmtId="2" fontId="9" fillId="2" borderId="8" xfId="331" applyNumberFormat="1" applyFont="1" applyBorder="1" applyAlignment="1">
      <alignment horizontal="center"/>
    </xf>
    <xf numFmtId="0" fontId="0" fillId="2" borderId="5" xfId="331" applyFont="1" applyBorder="1"/>
    <xf numFmtId="0" fontId="9" fillId="3" borderId="8" xfId="332" applyFont="1" applyFill="1" applyBorder="1" applyAlignment="1">
      <alignment horizontal="center"/>
    </xf>
    <xf numFmtId="2" fontId="9" fillId="2" borderId="8" xfId="332" applyNumberFormat="1" applyFont="1" applyBorder="1" applyAlignment="1">
      <alignment horizontal="center"/>
    </xf>
    <xf numFmtId="0" fontId="9" fillId="2" borderId="8" xfId="332" applyFont="1" applyFill="1" applyBorder="1" applyAlignment="1">
      <alignment horizontal="center"/>
    </xf>
    <xf numFmtId="1" fontId="12" fillId="2" borderId="8" xfId="332" applyNumberFormat="1" applyFont="1" applyBorder="1" applyAlignment="1">
      <alignment horizontal="center"/>
    </xf>
    <xf numFmtId="1" fontId="0" fillId="2" borderId="8" xfId="332" applyNumberFormat="1" applyFont="1" applyBorder="1" applyAlignment="1">
      <alignment horizontal="center"/>
    </xf>
    <xf numFmtId="1" fontId="9" fillId="3" borderId="8" xfId="332" applyNumberFormat="1" applyFont="1" applyFill="1" applyBorder="1" applyAlignment="1">
      <alignment horizontal="center"/>
    </xf>
    <xf numFmtId="0" fontId="0" fillId="2" borderId="5" xfId="332" applyFont="1" applyBorder="1"/>
    <xf numFmtId="0" fontId="8" fillId="2" borderId="4" xfId="333" applyFont="1" applyBorder="1" applyAlignment="1"/>
    <xf numFmtId="0" fontId="0" fillId="2" borderId="0" xfId="333" applyFont="1" applyBorder="1" applyAlignment="1"/>
    <xf numFmtId="0" fontId="0" fillId="2" borderId="0" xfId="333" applyFont="1" applyBorder="1" applyAlignment="1">
      <alignment horizontal="center"/>
    </xf>
    <xf numFmtId="1" fontId="0" fillId="2" borderId="0" xfId="333" applyNumberFormat="1" applyFont="1" applyBorder="1" applyAlignment="1"/>
    <xf numFmtId="0" fontId="0" fillId="2" borderId="5" xfId="333" applyFont="1" applyBorder="1" applyAlignment="1"/>
    <xf numFmtId="0" fontId="0" fillId="2" borderId="4" xfId="334" applyFont="1" applyBorder="1"/>
    <xf numFmtId="0" fontId="0" fillId="2" borderId="0" xfId="334" applyFont="1" applyBorder="1"/>
    <xf numFmtId="0" fontId="0" fillId="2" borderId="0" xfId="334" applyFont="1" applyBorder="1" applyAlignment="1">
      <alignment horizontal="center"/>
    </xf>
    <xf numFmtId="1" fontId="9" fillId="3" borderId="0" xfId="334" applyNumberFormat="1" applyFont="1" applyFill="1" applyBorder="1" applyAlignment="1">
      <alignment horizontal="center"/>
    </xf>
    <xf numFmtId="0" fontId="0" fillId="2" borderId="5" xfId="334" applyFont="1" applyBorder="1"/>
    <xf numFmtId="0" fontId="12" fillId="2" borderId="4" xfId="335" applyFont="1" applyBorder="1"/>
    <xf numFmtId="0" fontId="0" fillId="2" borderId="0" xfId="335" applyFont="1" applyBorder="1"/>
    <xf numFmtId="0" fontId="0" fillId="2" borderId="0" xfId="335" applyFont="1" applyBorder="1" applyAlignment="1">
      <alignment horizontal="center"/>
    </xf>
    <xf numFmtId="1" fontId="0" fillId="2" borderId="0" xfId="335" applyNumberFormat="1" applyFont="1" applyBorder="1"/>
    <xf numFmtId="1" fontId="9" fillId="3" borderId="0" xfId="335" applyNumberFormat="1" applyFont="1" applyFill="1" applyBorder="1" applyAlignment="1">
      <alignment horizontal="center"/>
    </xf>
    <xf numFmtId="0" fontId="0" fillId="2" borderId="5" xfId="335" applyFont="1" applyBorder="1"/>
    <xf numFmtId="0" fontId="0" fillId="2" borderId="4" xfId="336" applyFont="1" applyBorder="1" applyAlignment="1">
      <alignment horizontal="center"/>
    </xf>
    <xf numFmtId="0" fontId="0" fillId="2" borderId="0" xfId="336" applyFont="1" applyBorder="1" applyAlignment="1">
      <alignment horizontal="center"/>
    </xf>
    <xf numFmtId="0" fontId="0" fillId="2" borderId="0" xfId="336" applyFont="1" applyBorder="1"/>
    <xf numFmtId="0" fontId="0" fillId="2" borderId="5" xfId="336" applyFont="1" applyBorder="1"/>
    <xf numFmtId="0" fontId="0" fillId="2" borderId="4" xfId="337" applyFont="1" applyBorder="1"/>
    <xf numFmtId="0" fontId="0" fillId="2" borderId="0" xfId="337" applyFont="1" applyBorder="1"/>
    <xf numFmtId="0" fontId="0" fillId="2" borderId="0" xfId="337" applyFont="1" applyBorder="1" applyAlignment="1">
      <alignment horizontal="center"/>
    </xf>
    <xf numFmtId="1" fontId="0" fillId="2" borderId="0" xfId="337" applyNumberFormat="1" applyFont="1" applyBorder="1"/>
    <xf numFmtId="0" fontId="0" fillId="2" borderId="5" xfId="337" applyFont="1" applyBorder="1"/>
    <xf numFmtId="0" fontId="0" fillId="2" borderId="11" xfId="338" applyFont="1" applyBorder="1" applyAlignment="1"/>
    <xf numFmtId="0" fontId="0" fillId="2" borderId="12" xfId="338" applyFont="1" applyBorder="1" applyAlignment="1"/>
    <xf numFmtId="0" fontId="0" fillId="2" borderId="12" xfId="338" applyFont="1" applyBorder="1" applyAlignment="1">
      <alignment horizontal="center"/>
    </xf>
    <xf numFmtId="1" fontId="0" fillId="2" borderId="12" xfId="338" applyNumberFormat="1" applyFont="1" applyBorder="1" applyAlignment="1"/>
    <xf numFmtId="0" fontId="0" fillId="2" borderId="10" xfId="338" applyFont="1" applyBorder="1" applyAlignment="1"/>
    <xf numFmtId="1" fontId="0" fillId="2" borderId="0" xfId="339" applyNumberFormat="1" applyFont="1" applyBorder="1"/>
    <xf numFmtId="1" fontId="0" fillId="2" borderId="0" xfId="340" applyNumberFormat="1" applyFont="1" applyAlignment="1"/>
    <xf numFmtId="1" fontId="0" fillId="2" borderId="0" xfId="341" applyNumberFormat="1" applyFont="1"/>
    <xf numFmtId="1" fontId="0" fillId="2" borderId="0" xfId="342" applyNumberFormat="1" applyFont="1"/>
    <xf numFmtId="1" fontId="0" fillId="2" borderId="0" xfId="343" applyNumberFormat="1" applyFont="1" applyAlignment="1"/>
    <xf numFmtId="1" fontId="0" fillId="2" borderId="0" xfId="344" applyNumberFormat="1" applyFont="1" applyBorder="1"/>
    <xf numFmtId="1" fontId="0" fillId="2" borderId="0" xfId="345" applyNumberFormat="1" applyFont="1" applyBorder="1"/>
    <xf numFmtId="1" fontId="0" fillId="2" borderId="0" xfId="346" applyNumberFormat="1" applyFont="1"/>
    <xf numFmtId="0" fontId="0" fillId="2" borderId="0" xfId="346" applyFont="1"/>
    <xf numFmtId="1" fontId="0" fillId="2" borderId="0" xfId="347" applyNumberFormat="1" applyFont="1" applyBorder="1" applyAlignment="1"/>
    <xf numFmtId="1" fontId="0" fillId="2" borderId="0" xfId="348" applyNumberFormat="1" applyFont="1" applyBorder="1" applyAlignment="1"/>
    <xf numFmtId="1" fontId="12" fillId="2" borderId="8" xfId="349" applyNumberFormat="1" applyFont="1" applyBorder="1" applyAlignment="1">
      <alignment horizontal="center"/>
    </xf>
    <xf numFmtId="1" fontId="12" fillId="2" borderId="8" xfId="350" applyNumberFormat="1" applyFont="1" applyBorder="1" applyAlignment="1">
      <alignment horizontal="center"/>
    </xf>
    <xf numFmtId="0" fontId="8" fillId="2" borderId="4" xfId="351" applyFont="1" applyBorder="1" applyAlignment="1">
      <alignment horizontal="center"/>
    </xf>
    <xf numFmtId="0" fontId="8" fillId="2" borderId="0" xfId="351" applyFont="1" applyBorder="1" applyAlignment="1">
      <alignment horizontal="center"/>
    </xf>
    <xf numFmtId="0" fontId="0" fillId="2" borderId="5" xfId="351" applyFont="1" applyBorder="1" applyAlignment="1"/>
    <xf numFmtId="0" fontId="8" fillId="2" borderId="4" xfId="352" applyFont="1" applyBorder="1" applyAlignment="1"/>
    <xf numFmtId="0" fontId="0" fillId="2" borderId="0" xfId="352" applyFont="1" applyBorder="1" applyAlignment="1"/>
    <xf numFmtId="0" fontId="0" fillId="2" borderId="0" xfId="352" applyFont="1" applyBorder="1" applyAlignment="1">
      <alignment horizontal="center"/>
    </xf>
    <xf numFmtId="0" fontId="0" fillId="2" borderId="5" xfId="352" applyFont="1" applyBorder="1" applyAlignment="1"/>
    <xf numFmtId="0" fontId="8" fillId="2" borderId="4" xfId="353" applyFont="1" applyBorder="1"/>
    <xf numFmtId="0" fontId="0" fillId="2" borderId="0" xfId="353" applyFont="1" applyBorder="1"/>
    <xf numFmtId="0" fontId="0" fillId="2" borderId="0" xfId="353" applyFont="1" applyBorder="1" applyAlignment="1">
      <alignment horizontal="center"/>
    </xf>
    <xf numFmtId="0" fontId="8" fillId="2" borderId="0" xfId="353" applyFont="1" applyBorder="1"/>
    <xf numFmtId="0" fontId="0" fillId="2" borderId="5" xfId="353" applyFont="1" applyBorder="1"/>
    <xf numFmtId="0" fontId="8" fillId="2" borderId="4" xfId="354" applyFont="1" applyBorder="1" applyAlignment="1"/>
    <xf numFmtId="0" fontId="0" fillId="2" borderId="0" xfId="354" applyFont="1" applyBorder="1" applyAlignment="1"/>
    <xf numFmtId="0" fontId="0" fillId="2" borderId="0" xfId="354" applyFont="1" applyBorder="1" applyAlignment="1">
      <alignment horizontal="center"/>
    </xf>
    <xf numFmtId="0" fontId="0" fillId="2" borderId="6" xfId="354" applyFont="1" applyBorder="1" applyAlignment="1">
      <alignment horizontal="center"/>
    </xf>
    <xf numFmtId="0" fontId="0" fillId="2" borderId="3" xfId="354" applyFont="1" applyBorder="1" applyAlignment="1">
      <alignment horizontal="center" wrapText="1"/>
    </xf>
    <xf numFmtId="0" fontId="0" fillId="2" borderId="5" xfId="354" applyFont="1" applyBorder="1" applyAlignment="1"/>
    <xf numFmtId="0" fontId="0" fillId="2" borderId="4" xfId="355" applyFont="1" applyBorder="1"/>
    <xf numFmtId="0" fontId="0" fillId="2" borderId="0" xfId="355" applyFont="1" applyBorder="1"/>
    <xf numFmtId="0" fontId="0" fillId="2" borderId="0" xfId="355" applyFont="1" applyBorder="1" applyAlignment="1">
      <alignment horizontal="center"/>
    </xf>
    <xf numFmtId="0" fontId="0" fillId="2" borderId="7" xfId="355" applyFont="1" applyBorder="1"/>
    <xf numFmtId="0" fontId="0" fillId="2" borderId="5" xfId="355" applyFont="1" applyBorder="1"/>
    <xf numFmtId="0" fontId="0" fillId="2" borderId="4" xfId="356" applyFont="1" applyBorder="1"/>
    <xf numFmtId="0" fontId="0" fillId="2" borderId="0" xfId="356" applyFont="1" applyBorder="1"/>
    <xf numFmtId="0" fontId="0" fillId="2" borderId="0" xfId="356" applyFont="1" applyBorder="1" applyAlignment="1">
      <alignment horizontal="center"/>
    </xf>
    <xf numFmtId="0" fontId="8" fillId="2" borderId="7" xfId="356" applyFont="1" applyBorder="1" applyAlignment="1">
      <alignment horizontal="center"/>
    </xf>
    <xf numFmtId="0" fontId="8" fillId="2" borderId="7" xfId="356" applyFont="1" applyBorder="1" applyAlignment="1">
      <alignment horizontal="center" wrapText="1"/>
    </xf>
    <xf numFmtId="0" fontId="0" fillId="2" borderId="5" xfId="356" applyFont="1" applyBorder="1"/>
    <xf numFmtId="0" fontId="0" fillId="2" borderId="4" xfId="357" applyFont="1" applyBorder="1"/>
    <xf numFmtId="0" fontId="0" fillId="2" borderId="0" xfId="357" applyFont="1" applyBorder="1"/>
    <xf numFmtId="0" fontId="0" fillId="2" borderId="0" xfId="357" applyFont="1" applyBorder="1" applyAlignment="1">
      <alignment horizontal="center"/>
    </xf>
    <xf numFmtId="0" fontId="8" fillId="2" borderId="7" xfId="357" applyFont="1" applyBorder="1" applyAlignment="1">
      <alignment horizontal="center"/>
    </xf>
    <xf numFmtId="0" fontId="8" fillId="2" borderId="7" xfId="357" applyFont="1" applyBorder="1" applyAlignment="1">
      <alignment horizontal="center" wrapText="1"/>
    </xf>
    <xf numFmtId="0" fontId="0" fillId="2" borderId="5" xfId="357" applyFont="1" applyBorder="1"/>
    <xf numFmtId="0" fontId="0" fillId="2" borderId="4" xfId="358" applyNumberFormat="1" applyFont="1" applyBorder="1" applyAlignment="1"/>
    <xf numFmtId="0" fontId="0" fillId="2" borderId="0" xfId="358" applyNumberFormat="1" applyFont="1" applyBorder="1" applyAlignment="1"/>
    <xf numFmtId="0" fontId="0" fillId="2" borderId="0" xfId="358" applyNumberFormat="1" applyFont="1" applyBorder="1" applyAlignment="1">
      <alignment horizontal="center"/>
    </xf>
    <xf numFmtId="0" fontId="0" fillId="2" borderId="9" xfId="358" applyNumberFormat="1" applyFont="1" applyBorder="1" applyAlignment="1">
      <alignment horizontal="center"/>
    </xf>
    <xf numFmtId="0" fontId="0" fillId="2" borderId="10" xfId="358" applyNumberFormat="1" applyFont="1" applyBorder="1" applyAlignment="1">
      <alignment horizontal="center"/>
    </xf>
    <xf numFmtId="0" fontId="0" fillId="2" borderId="5" xfId="358" applyNumberFormat="1" applyFont="1" applyBorder="1" applyAlignment="1"/>
    <xf numFmtId="0" fontId="8" fillId="2" borderId="4" xfId="359" applyFont="1" applyBorder="1"/>
    <xf numFmtId="0" fontId="0" fillId="2" borderId="0" xfId="359" applyFont="1" applyBorder="1"/>
    <xf numFmtId="0" fontId="0" fillId="2" borderId="0" xfId="359" applyFont="1" applyBorder="1" applyAlignment="1">
      <alignment horizontal="center"/>
    </xf>
    <xf numFmtId="0" fontId="12" fillId="2" borderId="0" xfId="359" applyFont="1" applyBorder="1" applyAlignment="1">
      <alignment horizontal="center"/>
    </xf>
    <xf numFmtId="0" fontId="0" fillId="2" borderId="5" xfId="359" applyFont="1" applyBorder="1"/>
    <xf numFmtId="0" fontId="9" fillId="3" borderId="8" xfId="360" applyFont="1" applyFill="1" applyBorder="1" applyAlignment="1">
      <alignment horizontal="center"/>
    </xf>
    <xf numFmtId="0" fontId="9" fillId="3" borderId="8" xfId="360" applyNumberFormat="1" applyFont="1" applyFill="1" applyBorder="1" applyAlignment="1">
      <alignment horizontal="center"/>
    </xf>
    <xf numFmtId="0" fontId="9" fillId="2" borderId="8" xfId="360" applyFont="1" applyBorder="1" applyAlignment="1">
      <alignment horizontal="center"/>
    </xf>
    <xf numFmtId="1" fontId="12" fillId="2" borderId="8" xfId="360" applyNumberFormat="1" applyFont="1" applyBorder="1" applyAlignment="1">
      <alignment horizontal="center"/>
    </xf>
    <xf numFmtId="1" fontId="0" fillId="2" borderId="8" xfId="360" applyNumberFormat="1" applyFont="1" applyBorder="1" applyAlignment="1">
      <alignment horizontal="center"/>
    </xf>
    <xf numFmtId="1" fontId="9" fillId="3" borderId="8" xfId="360" applyNumberFormat="1" applyFont="1" applyFill="1" applyBorder="1" applyAlignment="1">
      <alignment horizontal="center"/>
    </xf>
    <xf numFmtId="2" fontId="9" fillId="2" borderId="8" xfId="360" applyNumberFormat="1" applyFont="1" applyBorder="1" applyAlignment="1">
      <alignment horizontal="center"/>
    </xf>
    <xf numFmtId="0" fontId="0" fillId="2" borderId="5" xfId="360" applyFont="1" applyBorder="1" applyAlignment="1"/>
    <xf numFmtId="0" fontId="9" fillId="3" borderId="8" xfId="361" applyFont="1" applyFill="1" applyBorder="1" applyAlignment="1">
      <alignment horizontal="center"/>
    </xf>
    <xf numFmtId="2" fontId="9" fillId="3" borderId="8" xfId="361" applyNumberFormat="1" applyFont="1" applyFill="1" applyBorder="1" applyAlignment="1">
      <alignment horizontal="center"/>
    </xf>
    <xf numFmtId="0" fontId="9" fillId="2" borderId="8" xfId="361" applyFont="1" applyBorder="1" applyAlignment="1">
      <alignment horizontal="center"/>
    </xf>
    <xf numFmtId="1" fontId="12" fillId="2" borderId="8" xfId="361" applyNumberFormat="1" applyFont="1" applyBorder="1" applyAlignment="1">
      <alignment horizontal="center"/>
    </xf>
    <xf numFmtId="1" fontId="0" fillId="2" borderId="8" xfId="361" applyNumberFormat="1" applyFont="1" applyBorder="1" applyAlignment="1">
      <alignment horizontal="center"/>
    </xf>
    <xf numFmtId="1" fontId="9" fillId="3" borderId="8" xfId="361" applyNumberFormat="1" applyFont="1" applyFill="1" applyBorder="1" applyAlignment="1">
      <alignment horizontal="center"/>
    </xf>
    <xf numFmtId="2" fontId="9" fillId="2" borderId="8" xfId="361" applyNumberFormat="1" applyFont="1" applyBorder="1" applyAlignment="1">
      <alignment horizontal="center"/>
    </xf>
    <xf numFmtId="0" fontId="0" fillId="2" borderId="5" xfId="361" applyFont="1" applyBorder="1"/>
    <xf numFmtId="1" fontId="0" fillId="2" borderId="0" xfId="361" applyNumberFormat="1" applyFont="1" applyBorder="1" applyAlignment="1">
      <alignment horizontal="center"/>
    </xf>
    <xf numFmtId="0" fontId="9" fillId="3" borderId="8" xfId="362" applyFont="1" applyFill="1" applyBorder="1" applyAlignment="1">
      <alignment horizontal="center"/>
    </xf>
    <xf numFmtId="2" fontId="9" fillId="2" borderId="8" xfId="362" applyNumberFormat="1" applyFont="1" applyBorder="1" applyAlignment="1">
      <alignment horizontal="center"/>
    </xf>
    <xf numFmtId="0" fontId="9" fillId="2" borderId="8" xfId="362" applyFont="1" applyBorder="1" applyAlignment="1">
      <alignment horizontal="center"/>
    </xf>
    <xf numFmtId="1" fontId="12" fillId="2" borderId="8" xfId="362" applyNumberFormat="1" applyFont="1" applyBorder="1" applyAlignment="1">
      <alignment horizontal="center"/>
    </xf>
    <xf numFmtId="1" fontId="0" fillId="2" borderId="8" xfId="362" applyNumberFormat="1" applyFont="1" applyBorder="1" applyAlignment="1">
      <alignment horizontal="center"/>
    </xf>
    <xf numFmtId="1" fontId="9" fillId="3" borderId="8" xfId="362" applyNumberFormat="1" applyFont="1" applyFill="1" applyBorder="1" applyAlignment="1">
      <alignment horizontal="center"/>
    </xf>
    <xf numFmtId="0" fontId="0" fillId="2" borderId="5" xfId="362" applyFont="1" applyBorder="1"/>
    <xf numFmtId="0" fontId="9" fillId="3" borderId="8" xfId="363" applyFont="1" applyFill="1" applyBorder="1" applyAlignment="1">
      <alignment horizontal="center"/>
    </xf>
    <xf numFmtId="0" fontId="9" fillId="2" borderId="8" xfId="363" applyFont="1" applyBorder="1" applyAlignment="1">
      <alignment horizontal="center"/>
    </xf>
    <xf numFmtId="2" fontId="9" fillId="2" borderId="8" xfId="363" applyNumberFormat="1" applyFont="1" applyBorder="1" applyAlignment="1">
      <alignment horizontal="center"/>
    </xf>
    <xf numFmtId="1" fontId="12" fillId="2" borderId="8" xfId="363" applyNumberFormat="1" applyFont="1" applyBorder="1" applyAlignment="1">
      <alignment horizontal="center"/>
    </xf>
    <xf numFmtId="1" fontId="0" fillId="2" borderId="8" xfId="363" applyNumberFormat="1" applyFont="1" applyBorder="1" applyAlignment="1">
      <alignment horizontal="center"/>
    </xf>
    <xf numFmtId="1" fontId="9" fillId="3" borderId="8" xfId="363" applyNumberFormat="1" applyFont="1" applyFill="1" applyBorder="1" applyAlignment="1">
      <alignment horizontal="center"/>
    </xf>
    <xf numFmtId="0" fontId="0" fillId="2" borderId="5" xfId="363" applyFont="1" applyBorder="1" applyAlignment="1"/>
    <xf numFmtId="0" fontId="9" fillId="3" borderId="8" xfId="364" applyFont="1" applyFill="1" applyBorder="1" applyAlignment="1">
      <alignment horizontal="center"/>
    </xf>
    <xf numFmtId="2" fontId="9" fillId="3" borderId="8" xfId="364" applyNumberFormat="1" applyFont="1" applyFill="1" applyBorder="1" applyAlignment="1">
      <alignment horizontal="center"/>
    </xf>
    <xf numFmtId="0" fontId="9" fillId="2" borderId="8" xfId="364" applyFont="1" applyBorder="1" applyAlignment="1">
      <alignment horizontal="center"/>
    </xf>
    <xf numFmtId="1" fontId="12" fillId="2" borderId="8" xfId="364" applyNumberFormat="1" applyFont="1" applyBorder="1" applyAlignment="1">
      <alignment horizontal="center"/>
    </xf>
    <xf numFmtId="1" fontId="0" fillId="2" borderId="8" xfId="364" applyNumberFormat="1" applyFont="1" applyBorder="1" applyAlignment="1">
      <alignment horizontal="center"/>
    </xf>
    <xf numFmtId="1" fontId="9" fillId="3" borderId="8" xfId="364" applyNumberFormat="1" applyFont="1" applyFill="1" applyBorder="1" applyAlignment="1">
      <alignment horizontal="center"/>
    </xf>
    <xf numFmtId="2" fontId="9" fillId="2" borderId="8" xfId="364" applyNumberFormat="1" applyFont="1" applyBorder="1" applyAlignment="1">
      <alignment horizontal="center"/>
    </xf>
    <xf numFmtId="0" fontId="0" fillId="2" borderId="5" xfId="364" applyFont="1" applyBorder="1" applyAlignment="1"/>
    <xf numFmtId="0" fontId="9" fillId="3" borderId="8" xfId="365" applyFont="1" applyFill="1" applyBorder="1" applyAlignment="1">
      <alignment horizontal="center"/>
    </xf>
    <xf numFmtId="2" fontId="9" fillId="3" borderId="8" xfId="365" applyNumberFormat="1" applyFont="1" applyFill="1" applyBorder="1" applyAlignment="1">
      <alignment horizontal="center"/>
    </xf>
    <xf numFmtId="0" fontId="9" fillId="2" borderId="8" xfId="365" applyFont="1" applyBorder="1" applyAlignment="1">
      <alignment horizontal="center"/>
    </xf>
    <xf numFmtId="1" fontId="12" fillId="2" borderId="8" xfId="365" applyNumberFormat="1" applyFont="1" applyBorder="1" applyAlignment="1">
      <alignment horizontal="center"/>
    </xf>
    <xf numFmtId="1" fontId="0" fillId="2" borderId="8" xfId="365" applyNumberFormat="1" applyFont="1" applyBorder="1" applyAlignment="1">
      <alignment horizontal="center"/>
    </xf>
    <xf numFmtId="1" fontId="9" fillId="3" borderId="8" xfId="365" applyNumberFormat="1" applyFont="1" applyFill="1" applyBorder="1" applyAlignment="1">
      <alignment horizontal="center"/>
    </xf>
    <xf numFmtId="2" fontId="9" fillId="2" borderId="8" xfId="365" applyNumberFormat="1" applyFont="1" applyBorder="1" applyAlignment="1">
      <alignment horizontal="center"/>
    </xf>
    <xf numFmtId="2" fontId="9" fillId="2" borderId="8" xfId="365" applyNumberFormat="1" applyFont="1" applyFill="1" applyBorder="1" applyAlignment="1">
      <alignment horizontal="center"/>
    </xf>
    <xf numFmtId="0" fontId="0" fillId="2" borderId="5" xfId="365" applyFont="1" applyBorder="1"/>
    <xf numFmtId="0" fontId="9" fillId="3" borderId="8" xfId="366" applyFont="1" applyFill="1" applyBorder="1" applyAlignment="1">
      <alignment horizontal="center"/>
    </xf>
    <xf numFmtId="2" fontId="9" fillId="3" borderId="8" xfId="366" applyNumberFormat="1" applyFont="1" applyFill="1" applyBorder="1" applyAlignment="1">
      <alignment horizontal="center"/>
    </xf>
    <xf numFmtId="0" fontId="9" fillId="2" borderId="8" xfId="366" applyFont="1" applyFill="1" applyBorder="1" applyAlignment="1">
      <alignment horizontal="center"/>
    </xf>
    <xf numFmtId="1" fontId="12" fillId="2" borderId="8" xfId="366" applyNumberFormat="1" applyFont="1" applyBorder="1" applyAlignment="1">
      <alignment horizontal="center"/>
    </xf>
    <xf numFmtId="1" fontId="0" fillId="2" borderId="8" xfId="366" applyNumberFormat="1" applyFont="1" applyBorder="1" applyAlignment="1">
      <alignment horizontal="center"/>
    </xf>
    <xf numFmtId="1" fontId="9" fillId="3" borderId="8" xfId="366" applyNumberFormat="1" applyFont="1" applyFill="1" applyBorder="1" applyAlignment="1">
      <alignment horizontal="center"/>
    </xf>
    <xf numFmtId="2" fontId="9" fillId="2" borderId="8" xfId="366" applyNumberFormat="1" applyFont="1" applyBorder="1" applyAlignment="1">
      <alignment horizontal="center"/>
    </xf>
    <xf numFmtId="2" fontId="9" fillId="2" borderId="8" xfId="366" applyNumberFormat="1" applyFont="1" applyFill="1" applyBorder="1" applyAlignment="1">
      <alignment horizontal="center"/>
    </xf>
    <xf numFmtId="0" fontId="0" fillId="2" borderId="5" xfId="366" applyFont="1" applyBorder="1" applyAlignment="1"/>
    <xf numFmtId="0" fontId="9" fillId="3" borderId="8" xfId="367" applyFont="1" applyFill="1" applyBorder="1" applyAlignment="1">
      <alignment horizontal="center"/>
    </xf>
    <xf numFmtId="2" fontId="9" fillId="3" borderId="8" xfId="367" applyNumberFormat="1" applyFont="1" applyFill="1" applyBorder="1" applyAlignment="1">
      <alignment horizontal="center"/>
    </xf>
    <xf numFmtId="0" fontId="9" fillId="2" borderId="8" xfId="367" applyFont="1" applyFill="1" applyBorder="1" applyAlignment="1">
      <alignment horizontal="center"/>
    </xf>
    <xf numFmtId="1" fontId="12" fillId="2" borderId="8" xfId="367" applyNumberFormat="1" applyFont="1" applyBorder="1" applyAlignment="1">
      <alignment horizontal="center"/>
    </xf>
    <xf numFmtId="1" fontId="0" fillId="2" borderId="8" xfId="367" applyNumberFormat="1" applyFont="1" applyBorder="1" applyAlignment="1">
      <alignment horizontal="center"/>
    </xf>
    <xf numFmtId="1" fontId="9" fillId="3" borderId="8" xfId="367" applyNumberFormat="1" applyFont="1" applyFill="1" applyBorder="1" applyAlignment="1">
      <alignment horizontal="center"/>
    </xf>
    <xf numFmtId="2" fontId="9" fillId="2" borderId="8" xfId="367" applyNumberFormat="1" applyFont="1" applyBorder="1" applyAlignment="1">
      <alignment horizontal="center"/>
    </xf>
    <xf numFmtId="2" fontId="9" fillId="2" borderId="8" xfId="367" applyNumberFormat="1" applyFont="1" applyFill="1" applyBorder="1" applyAlignment="1">
      <alignment horizontal="center"/>
    </xf>
    <xf numFmtId="0" fontId="0" fillId="2" borderId="5" xfId="367" applyFont="1" applyBorder="1" applyAlignment="1"/>
    <xf numFmtId="0" fontId="9" fillId="3" borderId="8" xfId="368" applyFont="1" applyFill="1" applyBorder="1" applyAlignment="1">
      <alignment horizontal="center"/>
    </xf>
    <xf numFmtId="2" fontId="9" fillId="2" borderId="8" xfId="368" applyNumberFormat="1" applyFont="1" applyBorder="1" applyAlignment="1">
      <alignment horizontal="center"/>
    </xf>
    <xf numFmtId="0" fontId="9" fillId="2" borderId="8" xfId="368" applyFont="1" applyFill="1" applyBorder="1" applyAlignment="1">
      <alignment horizontal="center"/>
    </xf>
    <xf numFmtId="1" fontId="12" fillId="2" borderId="8" xfId="368" applyNumberFormat="1" applyFont="1" applyBorder="1" applyAlignment="1">
      <alignment horizontal="center"/>
    </xf>
    <xf numFmtId="1" fontId="0" fillId="2" borderId="8" xfId="368" applyNumberFormat="1" applyFont="1" applyBorder="1" applyAlignment="1">
      <alignment horizontal="center"/>
    </xf>
    <xf numFmtId="1" fontId="9" fillId="3" borderId="8" xfId="368" applyNumberFormat="1" applyFont="1" applyFill="1" applyBorder="1" applyAlignment="1">
      <alignment horizontal="center"/>
    </xf>
    <xf numFmtId="2" fontId="9" fillId="2" borderId="8" xfId="368" applyNumberFormat="1" applyFont="1" applyFill="1" applyBorder="1" applyAlignment="1">
      <alignment horizontal="center"/>
    </xf>
    <xf numFmtId="0" fontId="0" fillId="2" borderId="5" xfId="368" applyFont="1" applyBorder="1"/>
    <xf numFmtId="0" fontId="9" fillId="3" borderId="8" xfId="369" applyFont="1" applyFill="1" applyBorder="1" applyAlignment="1">
      <alignment horizontal="center"/>
    </xf>
    <xf numFmtId="0" fontId="9" fillId="2" borderId="8" xfId="369" applyFont="1" applyBorder="1" applyAlignment="1">
      <alignment horizontal="center"/>
    </xf>
    <xf numFmtId="2" fontId="9" fillId="2" borderId="8" xfId="369" applyNumberFormat="1" applyFont="1" applyFill="1" applyBorder="1" applyAlignment="1">
      <alignment horizontal="center"/>
    </xf>
    <xf numFmtId="1" fontId="12" fillId="2" borderId="8" xfId="369" applyNumberFormat="1" applyFont="1" applyBorder="1" applyAlignment="1">
      <alignment horizontal="center"/>
    </xf>
    <xf numFmtId="1" fontId="0" fillId="2" borderId="8" xfId="369" applyNumberFormat="1" applyFont="1" applyBorder="1" applyAlignment="1">
      <alignment horizontal="center"/>
    </xf>
    <xf numFmtId="1" fontId="9" fillId="3" borderId="8" xfId="369" applyNumberFormat="1" applyFont="1" applyFill="1" applyBorder="1" applyAlignment="1">
      <alignment horizontal="center"/>
    </xf>
    <xf numFmtId="2" fontId="9" fillId="2" borderId="8" xfId="369" applyNumberFormat="1" applyFont="1" applyBorder="1" applyAlignment="1">
      <alignment horizontal="center"/>
    </xf>
    <xf numFmtId="0" fontId="0" fillId="2" borderId="5" xfId="369" applyFont="1" applyBorder="1" applyAlignment="1"/>
    <xf numFmtId="0" fontId="9" fillId="3" borderId="8" xfId="370" applyFont="1" applyFill="1" applyBorder="1" applyAlignment="1">
      <alignment horizontal="center"/>
    </xf>
    <xf numFmtId="0" fontId="9" fillId="2" borderId="8" xfId="370" applyFont="1" applyBorder="1" applyAlignment="1">
      <alignment horizontal="center"/>
    </xf>
    <xf numFmtId="2" fontId="9" fillId="2" borderId="8" xfId="370" applyNumberFormat="1" applyFont="1" applyFill="1" applyBorder="1" applyAlignment="1">
      <alignment horizontal="center"/>
    </xf>
    <xf numFmtId="1" fontId="12" fillId="2" borderId="8" xfId="370" applyNumberFormat="1" applyFont="1" applyBorder="1" applyAlignment="1">
      <alignment horizontal="center"/>
    </xf>
    <xf numFmtId="1" fontId="0" fillId="2" borderId="8" xfId="370" applyNumberFormat="1" applyFont="1" applyBorder="1" applyAlignment="1">
      <alignment horizontal="center"/>
    </xf>
    <xf numFmtId="1" fontId="9" fillId="3" borderId="8" xfId="370" applyNumberFormat="1" applyFont="1" applyFill="1" applyBorder="1" applyAlignment="1">
      <alignment horizontal="center"/>
    </xf>
    <xf numFmtId="2" fontId="9" fillId="2" borderId="8" xfId="370" applyNumberFormat="1" applyFont="1" applyBorder="1" applyAlignment="1">
      <alignment horizontal="center"/>
    </xf>
    <xf numFmtId="0" fontId="0" fillId="2" borderId="5" xfId="370" applyFont="1" applyBorder="1"/>
    <xf numFmtId="0" fontId="9" fillId="3" borderId="8" xfId="371" applyFont="1" applyFill="1" applyBorder="1" applyAlignment="1">
      <alignment horizontal="center"/>
    </xf>
    <xf numFmtId="2" fontId="9" fillId="2" borderId="8" xfId="371" applyNumberFormat="1" applyFont="1" applyBorder="1" applyAlignment="1">
      <alignment horizontal="center"/>
    </xf>
    <xf numFmtId="0" fontId="9" fillId="2" borderId="8" xfId="371" applyFont="1" applyFill="1" applyBorder="1" applyAlignment="1">
      <alignment horizontal="center"/>
    </xf>
    <xf numFmtId="1" fontId="12" fillId="2" borderId="8" xfId="371" applyNumberFormat="1" applyFont="1" applyBorder="1" applyAlignment="1">
      <alignment horizontal="center"/>
    </xf>
    <xf numFmtId="1" fontId="0" fillId="2" borderId="8" xfId="371" applyNumberFormat="1" applyFont="1" applyBorder="1" applyAlignment="1">
      <alignment horizontal="center"/>
    </xf>
    <xf numFmtId="1" fontId="9" fillId="3" borderId="8" xfId="371" applyNumberFormat="1" applyFont="1" applyFill="1" applyBorder="1" applyAlignment="1">
      <alignment horizontal="center"/>
    </xf>
    <xf numFmtId="2" fontId="9" fillId="2" borderId="8" xfId="371" applyNumberFormat="1" applyFont="1" applyFill="1" applyBorder="1" applyAlignment="1">
      <alignment horizontal="center"/>
    </xf>
    <xf numFmtId="0" fontId="0" fillId="2" borderId="5" xfId="371" applyFont="1" applyBorder="1" applyAlignment="1"/>
    <xf numFmtId="0" fontId="9" fillId="3" borderId="8" xfId="372" applyFont="1" applyFill="1" applyBorder="1" applyAlignment="1">
      <alignment horizontal="center"/>
    </xf>
    <xf numFmtId="2" fontId="9" fillId="2" borderId="8" xfId="372" applyNumberFormat="1" applyFont="1" applyBorder="1" applyAlignment="1">
      <alignment horizontal="center"/>
    </xf>
    <xf numFmtId="0" fontId="9" fillId="2" borderId="8" xfId="372" applyFont="1" applyFill="1" applyBorder="1" applyAlignment="1">
      <alignment horizontal="center"/>
    </xf>
    <xf numFmtId="1" fontId="12" fillId="2" borderId="8" xfId="372" applyNumberFormat="1" applyFont="1" applyBorder="1" applyAlignment="1">
      <alignment horizontal="center"/>
    </xf>
    <xf numFmtId="1" fontId="0" fillId="2" borderId="8" xfId="372" applyNumberFormat="1" applyFont="1" applyBorder="1" applyAlignment="1">
      <alignment horizontal="center"/>
    </xf>
    <xf numFmtId="1" fontId="9" fillId="3" borderId="8" xfId="372" applyNumberFormat="1" applyFont="1" applyFill="1" applyBorder="1" applyAlignment="1">
      <alignment horizontal="center"/>
    </xf>
    <xf numFmtId="2" fontId="9" fillId="2" borderId="8" xfId="372" applyNumberFormat="1" applyFont="1" applyFill="1" applyBorder="1" applyAlignment="1">
      <alignment horizontal="center"/>
    </xf>
    <xf numFmtId="0" fontId="0" fillId="2" borderId="5" xfId="372" applyFont="1" applyBorder="1" applyAlignment="1"/>
    <xf numFmtId="0" fontId="3" fillId="3" borderId="8" xfId="390" applyFont="1" applyFill="1" applyBorder="1" applyAlignment="1">
      <alignment horizontal="center"/>
    </xf>
    <xf numFmtId="2" fontId="3" fillId="20" borderId="8" xfId="390" applyNumberFormat="1" applyFont="1" applyBorder="1" applyAlignment="1">
      <alignment horizontal="center"/>
    </xf>
    <xf numFmtId="0" fontId="3" fillId="2" borderId="8" xfId="390" applyFont="1" applyFill="1" applyBorder="1" applyAlignment="1">
      <alignment horizontal="center"/>
    </xf>
    <xf numFmtId="1" fontId="1922" fillId="20" borderId="8" xfId="390" applyNumberFormat="1" applyFont="1" applyBorder="1" applyAlignment="1">
      <alignment horizontal="center"/>
    </xf>
    <xf numFmtId="1" fontId="1919" fillId="20" borderId="8" xfId="390" applyNumberFormat="1" applyFont="1" applyBorder="1" applyAlignment="1">
      <alignment horizontal="center"/>
    </xf>
    <xf numFmtId="1" fontId="3" fillId="3" borderId="8" xfId="390" applyNumberFormat="1" applyFont="1" applyFill="1" applyBorder="1" applyAlignment="1">
      <alignment horizontal="center"/>
    </xf>
    <xf numFmtId="2" fontId="3" fillId="2" borderId="8" xfId="390" applyNumberFormat="1" applyFont="1" applyFill="1" applyBorder="1" applyAlignment="1">
      <alignment horizontal="center"/>
    </xf>
    <xf numFmtId="0" fontId="1919" fillId="20" borderId="5" xfId="390" applyFont="1" applyBorder="1"/>
    <xf numFmtId="0" fontId="3" fillId="3" borderId="8" xfId="389" applyFont="1" applyFill="1" applyBorder="1" applyAlignment="1">
      <alignment horizontal="center"/>
    </xf>
    <xf numFmtId="0" fontId="3" fillId="19" borderId="8" xfId="389" applyFont="1" applyBorder="1" applyAlignment="1">
      <alignment horizontal="center"/>
    </xf>
    <xf numFmtId="2" fontId="3" fillId="2" borderId="8" xfId="389" applyNumberFormat="1" applyFont="1" applyFill="1" applyBorder="1" applyAlignment="1">
      <alignment horizontal="center"/>
    </xf>
    <xf numFmtId="1" fontId="1922" fillId="19" borderId="8" xfId="389" applyNumberFormat="1" applyFont="1" applyBorder="1" applyAlignment="1">
      <alignment horizontal="center"/>
    </xf>
    <xf numFmtId="1" fontId="1919" fillId="19" borderId="8" xfId="389" applyNumberFormat="1" applyFont="1" applyBorder="1" applyAlignment="1">
      <alignment horizontal="center"/>
    </xf>
    <xf numFmtId="1" fontId="3" fillId="3" borderId="8" xfId="389" applyNumberFormat="1" applyFont="1" applyFill="1" applyBorder="1" applyAlignment="1">
      <alignment horizontal="center"/>
    </xf>
    <xf numFmtId="2" fontId="3" fillId="19" borderId="8" xfId="389" applyNumberFormat="1" applyFont="1" applyBorder="1" applyAlignment="1">
      <alignment horizontal="center"/>
    </xf>
    <xf numFmtId="0" fontId="1919" fillId="19" borderId="5" xfId="389" applyFont="1" applyBorder="1"/>
    <xf numFmtId="0" fontId="3" fillId="3" borderId="8" xfId="388" applyFont="1" applyFill="1" applyBorder="1" applyAlignment="1">
      <alignment horizontal="center"/>
    </xf>
    <xf numFmtId="2" fontId="3" fillId="18" borderId="8" xfId="388" applyNumberFormat="1" applyFont="1" applyBorder="1" applyAlignment="1">
      <alignment horizontal="center"/>
    </xf>
    <xf numFmtId="0" fontId="3" fillId="2" borderId="8" xfId="388" applyFont="1" applyFill="1" applyBorder="1" applyAlignment="1">
      <alignment horizontal="center"/>
    </xf>
    <xf numFmtId="1" fontId="1922" fillId="18" borderId="8" xfId="388" applyNumberFormat="1" applyFont="1" applyBorder="1" applyAlignment="1">
      <alignment horizontal="center"/>
    </xf>
    <xf numFmtId="1" fontId="1919" fillId="18" borderId="8" xfId="388" applyNumberFormat="1" applyFont="1" applyBorder="1" applyAlignment="1">
      <alignment horizontal="center"/>
    </xf>
    <xf numFmtId="1" fontId="3" fillId="3" borderId="8" xfId="388" applyNumberFormat="1" applyFont="1" applyFill="1" applyBorder="1" applyAlignment="1">
      <alignment horizontal="center"/>
    </xf>
    <xf numFmtId="0" fontId="1919" fillId="18" borderId="5" xfId="388" applyFont="1" applyBorder="1"/>
    <xf numFmtId="0" fontId="3" fillId="3" borderId="8" xfId="387" applyFont="1" applyFill="1" applyBorder="1" applyAlignment="1">
      <alignment horizontal="center"/>
    </xf>
    <xf numFmtId="0" fontId="3" fillId="17" borderId="8" xfId="387" applyFont="1" applyBorder="1" applyAlignment="1">
      <alignment horizontal="center"/>
    </xf>
    <xf numFmtId="2" fontId="3" fillId="2" borderId="8" xfId="387" applyNumberFormat="1" applyFont="1" applyFill="1" applyBorder="1" applyAlignment="1">
      <alignment horizontal="center"/>
    </xf>
    <xf numFmtId="1" fontId="1922" fillId="17" borderId="8" xfId="387" applyNumberFormat="1" applyFont="1" applyBorder="1" applyAlignment="1">
      <alignment horizontal="center"/>
    </xf>
    <xf numFmtId="1" fontId="1919" fillId="17" borderId="8" xfId="387" applyNumberFormat="1" applyFont="1" applyBorder="1" applyAlignment="1">
      <alignment horizontal="center"/>
    </xf>
    <xf numFmtId="1" fontId="3" fillId="3" borderId="8" xfId="387" applyNumberFormat="1" applyFont="1" applyFill="1" applyBorder="1" applyAlignment="1">
      <alignment horizontal="center"/>
    </xf>
    <xf numFmtId="2" fontId="3" fillId="17" borderId="8" xfId="387" applyNumberFormat="1" applyFont="1" applyBorder="1" applyAlignment="1">
      <alignment horizontal="center"/>
    </xf>
    <xf numFmtId="0" fontId="1919" fillId="17" borderId="5" xfId="387" applyFont="1" applyBorder="1"/>
    <xf numFmtId="0" fontId="1920" fillId="16" borderId="4" xfId="386" applyFont="1" applyBorder="1"/>
    <xf numFmtId="0" fontId="1919" fillId="16" borderId="0" xfId="386" applyFont="1" applyBorder="1"/>
    <xf numFmtId="0" fontId="1919" fillId="16" borderId="0" xfId="386" applyFont="1" applyBorder="1" applyAlignment="1">
      <alignment horizontal="center"/>
    </xf>
    <xf numFmtId="1" fontId="1919" fillId="16" borderId="0" xfId="386" applyNumberFormat="1" applyFont="1" applyBorder="1"/>
    <xf numFmtId="0" fontId="1919" fillId="16" borderId="5" xfId="386" applyFont="1" applyBorder="1"/>
    <xf numFmtId="0" fontId="1919" fillId="15" borderId="4" xfId="385" applyFont="1" applyBorder="1"/>
    <xf numFmtId="0" fontId="1919" fillId="15" borderId="0" xfId="385" applyFont="1" applyBorder="1"/>
    <xf numFmtId="0" fontId="1919" fillId="15" borderId="0" xfId="385" applyFont="1" applyBorder="1" applyAlignment="1">
      <alignment horizontal="center"/>
    </xf>
    <xf numFmtId="1" fontId="3" fillId="3" borderId="0" xfId="385" applyNumberFormat="1" applyFont="1" applyFill="1" applyBorder="1" applyAlignment="1">
      <alignment horizontal="center"/>
    </xf>
    <xf numFmtId="0" fontId="1919" fillId="15" borderId="5" xfId="385" applyFont="1" applyBorder="1"/>
    <xf numFmtId="0" fontId="1922" fillId="14" borderId="4" xfId="384" applyFont="1" applyBorder="1"/>
    <xf numFmtId="0" fontId="1919" fillId="14" borderId="0" xfId="384" applyFont="1" applyBorder="1"/>
    <xf numFmtId="0" fontId="1919" fillId="14" borderId="0" xfId="384" applyFont="1" applyBorder="1" applyAlignment="1">
      <alignment horizontal="center"/>
    </xf>
    <xf numFmtId="1" fontId="1919" fillId="14" borderId="0" xfId="384" applyNumberFormat="1" applyFont="1" applyBorder="1"/>
    <xf numFmtId="1" fontId="3" fillId="3" borderId="0" xfId="384" applyNumberFormat="1" applyFont="1" applyFill="1" applyBorder="1" applyAlignment="1">
      <alignment horizontal="center"/>
    </xf>
    <xf numFmtId="0" fontId="1919" fillId="14" borderId="5" xfId="384" applyFont="1" applyBorder="1"/>
    <xf numFmtId="0" fontId="1919" fillId="13" borderId="4" xfId="383" applyFont="1" applyBorder="1" applyAlignment="1">
      <alignment horizontal="center"/>
    </xf>
    <xf numFmtId="0" fontId="1919" fillId="13" borderId="0" xfId="383" applyFont="1" applyBorder="1" applyAlignment="1">
      <alignment horizontal="center"/>
    </xf>
    <xf numFmtId="0" fontId="1919" fillId="13" borderId="0" xfId="383" applyFont="1" applyBorder="1"/>
    <xf numFmtId="0" fontId="1919" fillId="13" borderId="5" xfId="383" applyFont="1" applyBorder="1"/>
    <xf numFmtId="0" fontId="1919" fillId="12" borderId="4" xfId="382" applyFont="1" applyBorder="1"/>
    <xf numFmtId="0" fontId="1919" fillId="12" borderId="0" xfId="382" applyFont="1" applyBorder="1"/>
    <xf numFmtId="0" fontId="1919" fillId="12" borderId="0" xfId="382" applyFont="1" applyBorder="1" applyAlignment="1">
      <alignment horizontal="center"/>
    </xf>
    <xf numFmtId="1" fontId="1919" fillId="12" borderId="0" xfId="382" applyNumberFormat="1" applyFont="1" applyBorder="1"/>
    <xf numFmtId="0" fontId="1919" fillId="12" borderId="5" xfId="382" applyFont="1" applyBorder="1"/>
    <xf numFmtId="0" fontId="1919" fillId="11" borderId="11" xfId="381" applyFont="1" applyBorder="1"/>
    <xf numFmtId="0" fontId="1919" fillId="11" borderId="12" xfId="381" applyFont="1" applyBorder="1"/>
    <xf numFmtId="0" fontId="1919" fillId="11" borderId="12" xfId="381" applyFont="1" applyBorder="1" applyAlignment="1">
      <alignment horizontal="center"/>
    </xf>
    <xf numFmtId="1" fontId="1919" fillId="11" borderId="12" xfId="381" applyNumberFormat="1" applyFont="1" applyBorder="1"/>
    <xf numFmtId="0" fontId="1919" fillId="11" borderId="10" xfId="381" applyFont="1" applyBorder="1"/>
    <xf numFmtId="1" fontId="1923" fillId="10" borderId="0" xfId="380" applyNumberFormat="1" applyFont="1"/>
    <xf numFmtId="1" fontId="1923" fillId="9" borderId="0" xfId="379" applyNumberFormat="1" applyFont="1"/>
    <xf numFmtId="1" fontId="1923" fillId="8" borderId="0" xfId="378" applyNumberFormat="1" applyFont="1"/>
    <xf numFmtId="1" fontId="1923" fillId="7" borderId="0" xfId="377" applyNumberFormat="1" applyFont="1"/>
    <xf numFmtId="1" fontId="1923" fillId="6" borderId="17" xfId="376" applyNumberFormat="1" applyFont="1"/>
    <xf numFmtId="1" fontId="1923" fillId="2" borderId="0" xfId="391" applyNumberFormat="1" applyFont="1"/>
    <xf numFmtId="1" fontId="1923" fillId="2" borderId="16" xfId="392" applyNumberFormat="1" applyFont="1"/>
    <xf numFmtId="1" fontId="1923" fillId="5" borderId="15" xfId="375" applyNumberFormat="1" applyFont="1"/>
    <xf numFmtId="1" fontId="1923" fillId="4" borderId="0" xfId="374" applyNumberFormat="1" applyFont="1"/>
    <xf numFmtId="1" fontId="1923" fillId="2" borderId="0" xfId="393" applyNumberFormat="1" applyFont="1"/>
    <xf numFmtId="0" fontId="1923" fillId="2" borderId="0" xfId="393" applyFont="1"/>
    <xf numFmtId="1" fontId="1923" fillId="2" borderId="14" xfId="394" applyNumberFormat="1" applyFont="1"/>
    <xf numFmtId="1" fontId="1923" fillId="2" borderId="13" xfId="395" applyNumberFormat="1" applyFont="1"/>
    <xf numFmtId="1" fontId="1922" fillId="2" borderId="8" xfId="396" applyNumberFormat="1" applyFont="1" applyBorder="1" applyAlignment="1">
      <alignment horizontal="center"/>
    </xf>
    <xf numFmtId="1" fontId="12" fillId="2" borderId="8" xfId="373" applyNumberFormat="1" applyFont="1" applyBorder="1" applyAlignment="1">
      <alignment horizontal="center"/>
    </xf>
    <xf numFmtId="0" fontId="0" fillId="2" borderId="11" xfId="0" applyBorder="1" applyAlignment="1">
      <alignment horizontal="center"/>
    </xf>
    <xf numFmtId="0" fontId="0" fillId="2" borderId="12" xfId="0" applyBorder="1" applyAlignment="1">
      <alignment horizontal="center"/>
    </xf>
    <xf numFmtId="0" fontId="3" fillId="2" borderId="8" xfId="0" applyNumberFormat="1" applyFont="1" applyFill="1" applyBorder="1" applyAlignment="1">
      <alignment horizontal="center"/>
    </xf>
    <xf numFmtId="1" fontId="0" fillId="2" borderId="0" xfId="0" applyNumberFormat="1"/>
  </cellXfs>
  <cellStyles count="25">
    <cellStyle name="20% - Accent2" xfId="378" builtinId="34"/>
    <cellStyle name="20% - Accent3" xfId="380" builtinId="38"/>
    <cellStyle name="20% - Accent5" xfId="385" builtinId="46"/>
    <cellStyle name="20% - Accent6" xfId="389" builtinId="50"/>
    <cellStyle name="40% - Accent3" xfId="381" builtinId="39"/>
    <cellStyle name="40% - Accent5" xfId="386" builtinId="47"/>
    <cellStyle name="40% - Accent6" xfId="390" builtinId="51"/>
    <cellStyle name="60% - Accent2" xfId="379" builtinId="36"/>
    <cellStyle name="60% - Accent4" xfId="383" builtinId="44"/>
    <cellStyle name="60% - Accent5" xfId="387" builtinId="48"/>
    <cellStyle name="Accent1" xfId="377" builtinId="29"/>
    <cellStyle name="Accent4" xfId="382" builtinId="41"/>
    <cellStyle name="Accent5" xfId="384" builtinId="45"/>
    <cellStyle name="Accent6" xfId="388" builtinId="49"/>
    <cellStyle name="Calculation" xfId="375" builtinId="22"/>
    <cellStyle name="Good" xfId="374" builtinId="26"/>
    <cellStyle name="Heading 1 2" xfId="395"/>
    <cellStyle name="Heading 2 2" xfId="394"/>
    <cellStyle name="Heading 4 2" xfId="393"/>
    <cellStyle name="Hyperlink" xfId="1" builtinId="8"/>
    <cellStyle name="Linked Cell 2" xfId="392"/>
    <cellStyle name="Normal" xfId="0" builtinId="0"/>
    <cellStyle name="Note" xfId="376" builtinId="10"/>
    <cellStyle name="Title 2" xfId="396"/>
    <cellStyle name="Warning Text 2" xfId="39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iceblue.com/Buy/Spire.XLS.html" TargetMode="External"/><Relationship Id="rId2" Type="http://schemas.openxmlformats.org/officeDocument/2006/relationships/hyperlink" Target="mailto:support@e-iceblue.com" TargetMode="External"/><Relationship Id="rId1" Type="http://schemas.openxmlformats.org/officeDocument/2006/relationships/hyperlink" Target="https://www.e-icebl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abSelected="1" topLeftCell="A19" workbookViewId="0">
      <selection activeCell="S54" sqref="S54"/>
    </sheetView>
  </sheetViews>
  <sheetFormatPr defaultColWidth="9.140625" defaultRowHeight="12.75" customHeight="1" x14ac:dyDescent="0.2"/>
  <sheetData>
    <row r="1" spans="1:16" ht="12.75" customHeight="1" x14ac:dyDescent="0.2">
      <c r="A1" s="2"/>
      <c r="B1" s="3"/>
      <c r="C1" s="3"/>
      <c r="D1" s="4"/>
      <c r="E1" s="3"/>
      <c r="F1" s="3"/>
      <c r="G1" s="3"/>
      <c r="H1" s="3"/>
      <c r="I1" s="4"/>
      <c r="J1" s="3"/>
      <c r="K1" s="3"/>
      <c r="L1" s="3"/>
      <c r="M1" s="3"/>
      <c r="N1" s="3"/>
      <c r="O1" s="3"/>
      <c r="P1" s="5"/>
    </row>
    <row r="2" spans="1:16" ht="12.75" customHeight="1" x14ac:dyDescent="0.2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/>
    </row>
    <row r="3" spans="1:16" ht="12.75" customHeight="1" x14ac:dyDescent="0.2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1"/>
    </row>
    <row r="4" spans="1:16" ht="12.75" customHeight="1" x14ac:dyDescent="0.2">
      <c r="A4" s="12" t="s">
        <v>1</v>
      </c>
      <c r="B4" s="13"/>
      <c r="C4" s="13"/>
      <c r="D4" s="13"/>
      <c r="E4" s="13"/>
      <c r="F4" s="13"/>
      <c r="G4" s="13"/>
      <c r="H4" s="13"/>
      <c r="I4" s="13"/>
      <c r="J4" s="14"/>
      <c r="K4" s="15"/>
      <c r="L4" s="15"/>
      <c r="M4" s="15"/>
      <c r="N4" s="15"/>
      <c r="O4" s="15"/>
      <c r="P4" s="16"/>
    </row>
    <row r="5" spans="1:16" ht="12.75" customHeight="1" x14ac:dyDescent="0.2">
      <c r="A5" s="17"/>
      <c r="B5" s="18"/>
      <c r="C5" s="18"/>
      <c r="D5" s="19"/>
      <c r="E5" s="18"/>
      <c r="F5" s="18"/>
      <c r="G5" s="18"/>
      <c r="H5" s="18"/>
      <c r="I5" s="19"/>
      <c r="J5" s="18"/>
      <c r="K5" s="18"/>
      <c r="L5" s="18"/>
      <c r="M5" s="18"/>
      <c r="N5" s="18"/>
      <c r="O5" s="18"/>
      <c r="P5" s="20"/>
    </row>
    <row r="6" spans="1:16" ht="12.75" customHeight="1" x14ac:dyDescent="0.2">
      <c r="A6" s="21" t="s">
        <v>2</v>
      </c>
      <c r="B6" s="22"/>
      <c r="C6" s="22"/>
      <c r="D6" s="23"/>
      <c r="E6" s="22"/>
      <c r="F6" s="22"/>
      <c r="G6" s="22"/>
      <c r="H6" s="22"/>
      <c r="I6" s="23"/>
      <c r="J6" s="22"/>
      <c r="K6" s="22"/>
      <c r="L6" s="22"/>
      <c r="M6" s="22"/>
      <c r="N6" s="22"/>
      <c r="O6" s="22"/>
      <c r="P6" s="24"/>
    </row>
    <row r="7" spans="1:16" ht="12.75" customHeight="1" x14ac:dyDescent="0.2">
      <c r="A7" s="25" t="s">
        <v>3</v>
      </c>
      <c r="B7" s="26"/>
      <c r="C7" s="26"/>
      <c r="D7" s="27"/>
      <c r="E7" s="26"/>
      <c r="F7" s="26"/>
      <c r="G7" s="26"/>
      <c r="H7" s="26"/>
      <c r="I7" s="27"/>
      <c r="J7" s="26"/>
      <c r="K7" s="26"/>
      <c r="L7" s="26"/>
      <c r="M7" s="26"/>
      <c r="N7" s="26"/>
      <c r="O7" s="26"/>
      <c r="P7" s="28"/>
    </row>
    <row r="8" spans="1:16" ht="12.75" customHeight="1" x14ac:dyDescent="0.2">
      <c r="A8" s="29" t="s">
        <v>4</v>
      </c>
      <c r="B8" s="30"/>
      <c r="C8" s="30"/>
      <c r="D8" s="31"/>
      <c r="E8" s="30"/>
      <c r="F8" s="30"/>
      <c r="G8" s="30"/>
      <c r="H8" s="30"/>
      <c r="I8" s="31"/>
      <c r="J8" s="30"/>
      <c r="K8" s="30"/>
      <c r="L8" s="30"/>
      <c r="M8" s="30"/>
      <c r="N8" s="30"/>
      <c r="O8" s="30"/>
      <c r="P8" s="32"/>
    </row>
    <row r="9" spans="1:16" ht="12.75" customHeight="1" x14ac:dyDescent="0.2">
      <c r="A9" s="33" t="s">
        <v>5</v>
      </c>
      <c r="B9" s="34"/>
      <c r="C9" s="34"/>
      <c r="D9" s="35"/>
      <c r="E9" s="34"/>
      <c r="F9" s="34"/>
      <c r="G9" s="34"/>
      <c r="H9" s="34"/>
      <c r="I9" s="35"/>
      <c r="J9" s="34"/>
      <c r="K9" s="34"/>
      <c r="L9" s="34"/>
      <c r="M9" s="34"/>
      <c r="N9" s="34"/>
      <c r="O9" s="34"/>
      <c r="P9" s="36"/>
    </row>
    <row r="10" spans="1:16" ht="12.75" customHeight="1" x14ac:dyDescent="0.2">
      <c r="A10" s="37" t="s">
        <v>6</v>
      </c>
      <c r="B10" s="38"/>
      <c r="C10" s="38"/>
      <c r="D10" s="39"/>
      <c r="E10" s="38"/>
      <c r="F10" s="38"/>
      <c r="G10" s="38"/>
      <c r="H10" s="38"/>
      <c r="I10" s="39"/>
      <c r="J10" s="38"/>
      <c r="K10" s="38"/>
      <c r="L10" s="38"/>
      <c r="M10" s="38"/>
      <c r="N10" s="38"/>
      <c r="O10" s="38"/>
      <c r="P10" s="40"/>
    </row>
    <row r="11" spans="1:16" ht="12.75" customHeight="1" x14ac:dyDescent="0.2">
      <c r="A11" s="41"/>
      <c r="B11" s="42"/>
      <c r="C11" s="42"/>
      <c r="D11" s="43"/>
      <c r="E11" s="42"/>
      <c r="F11" s="42"/>
      <c r="G11" s="44"/>
      <c r="H11" s="42"/>
      <c r="I11" s="43"/>
      <c r="J11" s="42"/>
      <c r="K11" s="42"/>
      <c r="L11" s="42"/>
      <c r="M11" s="42"/>
      <c r="N11" s="42"/>
      <c r="O11" s="42"/>
      <c r="P11" s="45"/>
    </row>
    <row r="12" spans="1:16" ht="12.75" customHeight="1" x14ac:dyDescent="0.2">
      <c r="A12" s="46" t="s">
        <v>7</v>
      </c>
      <c r="B12" s="47"/>
      <c r="C12" s="47"/>
      <c r="D12" s="48"/>
      <c r="E12" s="47" t="s">
        <v>8</v>
      </c>
      <c r="F12" s="47"/>
      <c r="G12" s="47"/>
      <c r="H12" s="47"/>
      <c r="I12" s="48"/>
      <c r="J12" s="47"/>
      <c r="K12" s="47"/>
      <c r="L12" s="47"/>
      <c r="M12" s="47"/>
      <c r="N12" s="49" t="s">
        <v>9</v>
      </c>
      <c r="O12" s="47"/>
      <c r="P12" s="50"/>
    </row>
    <row r="13" spans="1:16" ht="12.75" customHeight="1" x14ac:dyDescent="0.2">
      <c r="A13" s="51"/>
      <c r="B13" s="52"/>
      <c r="C13" s="52"/>
      <c r="D13" s="53"/>
      <c r="E13" s="52"/>
      <c r="F13" s="52"/>
      <c r="G13" s="52"/>
      <c r="H13" s="52"/>
      <c r="I13" s="53"/>
      <c r="J13" s="52"/>
      <c r="K13" s="52"/>
      <c r="L13" s="52"/>
      <c r="M13" s="52"/>
      <c r="N13" s="52"/>
      <c r="O13" s="52"/>
      <c r="P13" s="54"/>
    </row>
    <row r="14" spans="1:16" ht="12.75" customHeight="1" x14ac:dyDescent="0.2">
      <c r="A14" s="55" t="s">
        <v>10</v>
      </c>
      <c r="B14" s="56"/>
      <c r="C14" s="56"/>
      <c r="D14" s="57"/>
      <c r="E14" s="56"/>
      <c r="F14" s="56"/>
      <c r="G14" s="56"/>
      <c r="H14" s="56"/>
      <c r="I14" s="57"/>
      <c r="J14" s="56"/>
      <c r="K14" s="56"/>
      <c r="L14" s="56"/>
      <c r="M14" s="56"/>
      <c r="N14" s="58"/>
      <c r="O14" s="59"/>
      <c r="P14" s="60"/>
    </row>
    <row r="15" spans="1:16" ht="12.75" customHeight="1" x14ac:dyDescent="0.2">
      <c r="A15" s="61"/>
      <c r="B15" s="62"/>
      <c r="C15" s="62"/>
      <c r="D15" s="63"/>
      <c r="E15" s="62"/>
      <c r="F15" s="62"/>
      <c r="G15" s="62"/>
      <c r="H15" s="62"/>
      <c r="I15" s="63"/>
      <c r="J15" s="62"/>
      <c r="K15" s="62"/>
      <c r="L15" s="62"/>
      <c r="M15" s="62"/>
      <c r="N15" s="64" t="s">
        <v>11</v>
      </c>
      <c r="O15" s="65" t="s">
        <v>12</v>
      </c>
      <c r="P15" s="66"/>
    </row>
    <row r="16" spans="1:16" ht="12.75" customHeight="1" x14ac:dyDescent="0.2">
      <c r="A16" s="67" t="s">
        <v>13</v>
      </c>
      <c r="B16" s="68"/>
      <c r="C16" s="68"/>
      <c r="D16" s="69"/>
      <c r="E16" s="68"/>
      <c r="F16" s="68"/>
      <c r="G16" s="68"/>
      <c r="H16" s="68"/>
      <c r="I16" s="69"/>
      <c r="J16" s="68"/>
      <c r="K16" s="68"/>
      <c r="L16" s="68"/>
      <c r="M16" s="68"/>
      <c r="N16" s="70"/>
      <c r="O16" s="71"/>
      <c r="P16" s="71"/>
    </row>
    <row r="17" spans="1:47" ht="12.75" customHeight="1" x14ac:dyDescent="0.2">
      <c r="A17" s="72" t="s">
        <v>14</v>
      </c>
      <c r="B17" s="73"/>
      <c r="C17" s="73"/>
      <c r="D17" s="74"/>
      <c r="E17" s="73"/>
      <c r="F17" s="73"/>
      <c r="G17" s="73"/>
      <c r="H17" s="73"/>
      <c r="I17" s="74"/>
      <c r="J17" s="73"/>
      <c r="K17" s="73"/>
      <c r="L17" s="73"/>
      <c r="M17" s="73"/>
      <c r="N17" s="75" t="s">
        <v>15</v>
      </c>
      <c r="O17" s="76" t="s">
        <v>16</v>
      </c>
      <c r="P17" s="77"/>
    </row>
    <row r="18" spans="1:47" ht="12.75" customHeight="1" x14ac:dyDescent="0.2">
      <c r="A18" s="78"/>
      <c r="B18" s="79"/>
      <c r="C18" s="79"/>
      <c r="D18" s="80"/>
      <c r="E18" s="79"/>
      <c r="F18" s="79"/>
      <c r="G18" s="79"/>
      <c r="H18" s="79"/>
      <c r="I18" s="80"/>
      <c r="J18" s="79"/>
      <c r="K18" s="79"/>
      <c r="L18" s="79"/>
      <c r="M18" s="79"/>
      <c r="N18" s="81"/>
      <c r="O18" s="82"/>
      <c r="P18" s="83" t="s">
        <v>8</v>
      </c>
    </row>
    <row r="19" spans="1:47" ht="12.75" customHeight="1" x14ac:dyDescent="0.2">
      <c r="A19" s="84"/>
      <c r="B19" s="85"/>
      <c r="C19" s="85"/>
      <c r="D19" s="86"/>
      <c r="E19" s="85"/>
      <c r="F19" s="85"/>
      <c r="G19" s="85"/>
      <c r="H19" s="85"/>
      <c r="I19" s="86"/>
      <c r="J19" s="85"/>
      <c r="K19" s="87"/>
      <c r="L19" s="85" t="s">
        <v>17</v>
      </c>
      <c r="M19" s="85"/>
      <c r="N19" s="88"/>
      <c r="O19" s="89"/>
      <c r="P19" s="90"/>
      <c r="AU19" s="91"/>
    </row>
    <row r="20" spans="1:47" ht="12.75" customHeight="1" x14ac:dyDescent="0.2">
      <c r="A20" s="92"/>
      <c r="B20" s="93"/>
      <c r="C20" s="93"/>
      <c r="D20" s="94"/>
      <c r="E20" s="93"/>
      <c r="F20" s="93"/>
      <c r="G20" s="93"/>
      <c r="H20" s="93"/>
      <c r="I20" s="94"/>
      <c r="J20" s="93"/>
      <c r="K20" s="93"/>
      <c r="L20" s="93"/>
      <c r="M20" s="93"/>
      <c r="N20" s="95"/>
      <c r="O20" s="96"/>
      <c r="P20" s="97"/>
    </row>
    <row r="21" spans="1:47" ht="12.75" customHeight="1" x14ac:dyDescent="0.2">
      <c r="A21" s="98"/>
      <c r="B21" s="99"/>
      <c r="C21" s="100"/>
      <c r="D21" s="100"/>
      <c r="E21" s="99"/>
      <c r="F21" s="99"/>
      <c r="G21" s="99"/>
      <c r="H21" s="99" t="s">
        <v>8</v>
      </c>
      <c r="I21" s="101"/>
      <c r="J21" s="99"/>
      <c r="K21" s="99"/>
      <c r="L21" s="99"/>
      <c r="M21" s="99"/>
      <c r="N21" s="102"/>
      <c r="O21" s="103"/>
      <c r="P21" s="104"/>
    </row>
    <row r="22" spans="1:47" ht="12.75" customHeight="1" x14ac:dyDescent="0.2">
      <c r="A22" s="105"/>
      <c r="B22" s="106"/>
      <c r="C22" s="106"/>
      <c r="D22" s="107"/>
      <c r="E22" s="106"/>
      <c r="F22" s="106"/>
      <c r="G22" s="106"/>
      <c r="H22" s="106"/>
      <c r="I22" s="107"/>
      <c r="J22" s="106"/>
      <c r="K22" s="106"/>
      <c r="L22" s="106"/>
      <c r="M22" s="106"/>
      <c r="N22" s="106"/>
      <c r="O22" s="106"/>
      <c r="P22" s="108"/>
    </row>
    <row r="23" spans="1:47" ht="12.75" customHeight="1" x14ac:dyDescent="0.2">
      <c r="A23" s="109" t="s">
        <v>18</v>
      </c>
      <c r="B23" s="110"/>
      <c r="C23" s="110"/>
      <c r="D23" s="111"/>
      <c r="E23" s="112" t="s">
        <v>19</v>
      </c>
      <c r="F23" s="112"/>
      <c r="G23" s="112"/>
      <c r="H23" s="112"/>
      <c r="I23" s="112"/>
      <c r="J23" s="112"/>
      <c r="K23" s="112"/>
      <c r="L23" s="112"/>
      <c r="M23" s="110"/>
      <c r="N23" s="110"/>
      <c r="O23" s="110"/>
      <c r="P23" s="113"/>
    </row>
    <row r="24" spans="1:47" ht="15.75" x14ac:dyDescent="0.25">
      <c r="A24" s="114"/>
      <c r="B24" s="115"/>
      <c r="C24" s="115"/>
      <c r="D24" s="116"/>
      <c r="E24" s="117" t="s">
        <v>20</v>
      </c>
      <c r="F24" s="117"/>
      <c r="G24" s="117"/>
      <c r="H24" s="117"/>
      <c r="I24" s="117"/>
      <c r="J24" s="117"/>
      <c r="K24" s="117"/>
      <c r="L24" s="117"/>
      <c r="M24" s="115"/>
      <c r="N24" s="115"/>
      <c r="O24" s="115"/>
      <c r="P24" s="118"/>
    </row>
    <row r="25" spans="1:47" ht="12.75" customHeight="1" x14ac:dyDescent="0.2">
      <c r="A25" s="119"/>
      <c r="B25" s="120" t="s">
        <v>21</v>
      </c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2"/>
      <c r="P25" s="123"/>
    </row>
    <row r="26" spans="1:47" ht="12.75" customHeight="1" x14ac:dyDescent="0.2">
      <c r="A26" s="124" t="s">
        <v>22</v>
      </c>
      <c r="B26" s="125" t="s">
        <v>23</v>
      </c>
      <c r="C26" s="125"/>
      <c r="D26" s="124" t="s">
        <v>24</v>
      </c>
      <c r="E26" s="124" t="s">
        <v>25</v>
      </c>
      <c r="F26" s="124" t="s">
        <v>22</v>
      </c>
      <c r="G26" s="125" t="s">
        <v>23</v>
      </c>
      <c r="H26" s="125"/>
      <c r="I26" s="124" t="s">
        <v>24</v>
      </c>
      <c r="J26" s="124" t="s">
        <v>25</v>
      </c>
      <c r="K26" s="124" t="s">
        <v>22</v>
      </c>
      <c r="L26" s="125" t="s">
        <v>23</v>
      </c>
      <c r="M26" s="125"/>
      <c r="N26" s="126" t="s">
        <v>24</v>
      </c>
      <c r="O26" s="124" t="s">
        <v>25</v>
      </c>
      <c r="P26" s="127"/>
    </row>
    <row r="27" spans="1:47" ht="12.75" customHeight="1" x14ac:dyDescent="0.2">
      <c r="A27" s="128"/>
      <c r="B27" s="129" t="s">
        <v>26</v>
      </c>
      <c r="C27" s="129" t="s">
        <v>2</v>
      </c>
      <c r="D27" s="128"/>
      <c r="E27" s="128"/>
      <c r="F27" s="128"/>
      <c r="G27" s="129" t="s">
        <v>26</v>
      </c>
      <c r="H27" s="129" t="s">
        <v>2</v>
      </c>
      <c r="I27" s="128"/>
      <c r="J27" s="128"/>
      <c r="K27" s="128"/>
      <c r="L27" s="129" t="s">
        <v>26</v>
      </c>
      <c r="M27" s="129" t="s">
        <v>2</v>
      </c>
      <c r="N27" s="130"/>
      <c r="O27" s="128"/>
      <c r="P27" s="131"/>
      <c r="Q27" s="10730" t="s">
        <v>161</v>
      </c>
      <c r="R27" s="10731"/>
      <c r="S27" s="1" t="s">
        <v>162</v>
      </c>
    </row>
    <row r="28" spans="1:47" ht="12.75" customHeight="1" x14ac:dyDescent="0.2">
      <c r="A28" s="132">
        <v>1</v>
      </c>
      <c r="B28" s="133">
        <v>0</v>
      </c>
      <c r="C28" s="134">
        <v>0.15</v>
      </c>
      <c r="D28" s="135">
        <v>16000</v>
      </c>
      <c r="E28" s="136">
        <f t="shared" ref="E28:E59" si="0">D28*(100-2.68)/100</f>
        <v>15571.2</v>
      </c>
      <c r="F28" s="137">
        <v>33</v>
      </c>
      <c r="G28" s="138">
        <v>8</v>
      </c>
      <c r="H28" s="138">
        <v>8.15</v>
      </c>
      <c r="I28" s="135">
        <v>16000</v>
      </c>
      <c r="J28" s="136">
        <f t="shared" ref="J28:J59" si="1">I28*(100-2.68)/100</f>
        <v>15571.2</v>
      </c>
      <c r="K28" s="137">
        <v>65</v>
      </c>
      <c r="L28" s="138">
        <v>16</v>
      </c>
      <c r="M28" s="138">
        <v>16.149999999999999</v>
      </c>
      <c r="N28" s="135">
        <v>16000</v>
      </c>
      <c r="O28" s="136">
        <f t="shared" ref="O28:O59" si="2">N28*(100-2.68)/100</f>
        <v>15571.2</v>
      </c>
      <c r="P28" s="139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140">
        <v>2</v>
      </c>
      <c r="B29" s="140">
        <v>0.15</v>
      </c>
      <c r="C29" s="141">
        <v>0.3</v>
      </c>
      <c r="D29" s="142">
        <v>16000</v>
      </c>
      <c r="E29" s="143">
        <f t="shared" si="0"/>
        <v>15571.2</v>
      </c>
      <c r="F29" s="144">
        <v>34</v>
      </c>
      <c r="G29" s="145">
        <v>8.15</v>
      </c>
      <c r="H29" s="145">
        <v>8.3000000000000007</v>
      </c>
      <c r="I29" s="142">
        <v>16000</v>
      </c>
      <c r="J29" s="143">
        <f t="shared" si="1"/>
        <v>15571.2</v>
      </c>
      <c r="K29" s="144">
        <v>66</v>
      </c>
      <c r="L29" s="145">
        <v>16.149999999999999</v>
      </c>
      <c r="M29" s="145">
        <v>16.3</v>
      </c>
      <c r="N29" s="142">
        <v>16000</v>
      </c>
      <c r="O29" s="143">
        <f t="shared" si="2"/>
        <v>15571.2</v>
      </c>
      <c r="P29" s="146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147">
        <v>3</v>
      </c>
      <c r="B30" s="148">
        <v>0.3</v>
      </c>
      <c r="C30" s="149">
        <v>0.45</v>
      </c>
      <c r="D30" s="150">
        <v>16000</v>
      </c>
      <c r="E30" s="151">
        <f t="shared" si="0"/>
        <v>15571.2</v>
      </c>
      <c r="F30" s="152">
        <v>35</v>
      </c>
      <c r="G30" s="153">
        <v>8.3000000000000007</v>
      </c>
      <c r="H30" s="153">
        <v>8.4499999999999993</v>
      </c>
      <c r="I30" s="150">
        <v>16000</v>
      </c>
      <c r="J30" s="151">
        <f t="shared" si="1"/>
        <v>15571.2</v>
      </c>
      <c r="K30" s="152">
        <v>67</v>
      </c>
      <c r="L30" s="153">
        <v>16.3</v>
      </c>
      <c r="M30" s="153">
        <v>16.45</v>
      </c>
      <c r="N30" s="150">
        <v>16000</v>
      </c>
      <c r="O30" s="151">
        <f t="shared" si="2"/>
        <v>15571.2</v>
      </c>
      <c r="P30" s="154"/>
      <c r="Q30" s="8564">
        <v>2</v>
      </c>
      <c r="R30" s="8667">
        <v>2.15</v>
      </c>
      <c r="S30" s="10733">
        <f>AVERAGE(D36:D39)</f>
        <v>16000</v>
      </c>
      <c r="V30" s="155"/>
    </row>
    <row r="31" spans="1:47" ht="12.75" customHeight="1" x14ac:dyDescent="0.2">
      <c r="A31" s="156">
        <v>4</v>
      </c>
      <c r="B31" s="156">
        <v>0.45</v>
      </c>
      <c r="C31" s="157">
        <v>1</v>
      </c>
      <c r="D31" s="158">
        <v>16000</v>
      </c>
      <c r="E31" s="159">
        <f t="shared" si="0"/>
        <v>15571.2</v>
      </c>
      <c r="F31" s="160">
        <v>36</v>
      </c>
      <c r="G31" s="157">
        <v>8.4499999999999993</v>
      </c>
      <c r="H31" s="157">
        <v>9</v>
      </c>
      <c r="I31" s="158">
        <v>16000</v>
      </c>
      <c r="J31" s="159">
        <f t="shared" si="1"/>
        <v>15571.2</v>
      </c>
      <c r="K31" s="160">
        <v>68</v>
      </c>
      <c r="L31" s="157">
        <v>16.45</v>
      </c>
      <c r="M31" s="157">
        <v>17</v>
      </c>
      <c r="N31" s="158">
        <v>16000</v>
      </c>
      <c r="O31" s="159">
        <f t="shared" si="2"/>
        <v>15571.2</v>
      </c>
      <c r="P31" s="161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162">
        <v>5</v>
      </c>
      <c r="B32" s="163">
        <v>1</v>
      </c>
      <c r="C32" s="164">
        <v>1.1499999999999999</v>
      </c>
      <c r="D32" s="165">
        <v>16000</v>
      </c>
      <c r="E32" s="166">
        <f t="shared" si="0"/>
        <v>15571.2</v>
      </c>
      <c r="F32" s="167">
        <v>37</v>
      </c>
      <c r="G32" s="163">
        <v>9</v>
      </c>
      <c r="H32" s="163">
        <v>9.15</v>
      </c>
      <c r="I32" s="165">
        <v>16000</v>
      </c>
      <c r="J32" s="166">
        <f t="shared" si="1"/>
        <v>15571.2</v>
      </c>
      <c r="K32" s="167">
        <v>69</v>
      </c>
      <c r="L32" s="163">
        <v>17</v>
      </c>
      <c r="M32" s="163">
        <v>17.149999999999999</v>
      </c>
      <c r="N32" s="165">
        <v>16000</v>
      </c>
      <c r="O32" s="166">
        <f t="shared" si="2"/>
        <v>15571.2</v>
      </c>
      <c r="P32" s="168"/>
      <c r="Q32" s="8564">
        <v>4</v>
      </c>
      <c r="R32" s="8661">
        <v>4.1500000000000004</v>
      </c>
      <c r="S32" s="10733">
        <f>AVERAGE(D44:D47)</f>
        <v>16000</v>
      </c>
      <c r="AQ32" s="165"/>
    </row>
    <row r="33" spans="1:19" ht="12.75" customHeight="1" x14ac:dyDescent="0.2">
      <c r="A33" s="169">
        <v>6</v>
      </c>
      <c r="B33" s="170">
        <v>1.1499999999999999</v>
      </c>
      <c r="C33" s="171">
        <v>1.3</v>
      </c>
      <c r="D33" s="172">
        <v>16000</v>
      </c>
      <c r="E33" s="173">
        <f t="shared" si="0"/>
        <v>15571.2</v>
      </c>
      <c r="F33" s="174">
        <v>38</v>
      </c>
      <c r="G33" s="171">
        <v>9.15</v>
      </c>
      <c r="H33" s="171">
        <v>9.3000000000000007</v>
      </c>
      <c r="I33" s="172">
        <v>16000</v>
      </c>
      <c r="J33" s="173">
        <f t="shared" si="1"/>
        <v>15571.2</v>
      </c>
      <c r="K33" s="174">
        <v>70</v>
      </c>
      <c r="L33" s="171">
        <v>17.149999999999999</v>
      </c>
      <c r="M33" s="171">
        <v>17.3</v>
      </c>
      <c r="N33" s="172">
        <v>16000</v>
      </c>
      <c r="O33" s="173">
        <f t="shared" si="2"/>
        <v>15571.2</v>
      </c>
      <c r="P33" s="175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176">
        <v>7</v>
      </c>
      <c r="B34" s="177">
        <v>1.3</v>
      </c>
      <c r="C34" s="178">
        <v>1.45</v>
      </c>
      <c r="D34" s="179">
        <v>16000</v>
      </c>
      <c r="E34" s="180">
        <f t="shared" si="0"/>
        <v>15571.2</v>
      </c>
      <c r="F34" s="181">
        <v>39</v>
      </c>
      <c r="G34" s="182">
        <v>9.3000000000000007</v>
      </c>
      <c r="H34" s="182">
        <v>9.4499999999999993</v>
      </c>
      <c r="I34" s="179">
        <v>16000</v>
      </c>
      <c r="J34" s="180">
        <f t="shared" si="1"/>
        <v>15571.2</v>
      </c>
      <c r="K34" s="181">
        <v>71</v>
      </c>
      <c r="L34" s="182">
        <v>17.3</v>
      </c>
      <c r="M34" s="182">
        <v>17.45</v>
      </c>
      <c r="N34" s="179">
        <v>16000</v>
      </c>
      <c r="O34" s="180">
        <f t="shared" si="2"/>
        <v>15571.2</v>
      </c>
      <c r="P34" s="183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184">
        <v>8</v>
      </c>
      <c r="B35" s="184">
        <v>1.45</v>
      </c>
      <c r="C35" s="185">
        <v>2</v>
      </c>
      <c r="D35" s="186">
        <v>16000</v>
      </c>
      <c r="E35" s="187">
        <f t="shared" si="0"/>
        <v>15571.2</v>
      </c>
      <c r="F35" s="188">
        <v>40</v>
      </c>
      <c r="G35" s="185">
        <v>9.4499999999999993</v>
      </c>
      <c r="H35" s="185">
        <v>10</v>
      </c>
      <c r="I35" s="186">
        <v>16000</v>
      </c>
      <c r="J35" s="187">
        <f t="shared" si="1"/>
        <v>15571.2</v>
      </c>
      <c r="K35" s="188">
        <v>72</v>
      </c>
      <c r="L35" s="189">
        <v>17.45</v>
      </c>
      <c r="M35" s="185">
        <v>18</v>
      </c>
      <c r="N35" s="186">
        <v>16000</v>
      </c>
      <c r="O35" s="187">
        <f t="shared" si="2"/>
        <v>15571.2</v>
      </c>
      <c r="P35" s="190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191">
        <v>9</v>
      </c>
      <c r="B36" s="192">
        <v>2</v>
      </c>
      <c r="C36" s="193">
        <v>2.15</v>
      </c>
      <c r="D36" s="194">
        <v>16000</v>
      </c>
      <c r="E36" s="195">
        <f t="shared" si="0"/>
        <v>15571.2</v>
      </c>
      <c r="F36" s="196">
        <v>41</v>
      </c>
      <c r="G36" s="197">
        <v>10</v>
      </c>
      <c r="H36" s="198">
        <v>10.15</v>
      </c>
      <c r="I36" s="194">
        <v>16000</v>
      </c>
      <c r="J36" s="195">
        <f t="shared" si="1"/>
        <v>15571.2</v>
      </c>
      <c r="K36" s="196">
        <v>73</v>
      </c>
      <c r="L36" s="198">
        <v>18</v>
      </c>
      <c r="M36" s="197">
        <v>18.149999999999999</v>
      </c>
      <c r="N36" s="194">
        <v>16000</v>
      </c>
      <c r="O36" s="195">
        <f t="shared" si="2"/>
        <v>15571.2</v>
      </c>
      <c r="P36" s="199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200">
        <v>10</v>
      </c>
      <c r="B37" s="200">
        <v>2.15</v>
      </c>
      <c r="C37" s="201">
        <v>2.2999999999999998</v>
      </c>
      <c r="D37" s="202">
        <v>16000</v>
      </c>
      <c r="E37" s="203">
        <f t="shared" si="0"/>
        <v>15571.2</v>
      </c>
      <c r="F37" s="204">
        <v>42</v>
      </c>
      <c r="G37" s="201">
        <v>10.15</v>
      </c>
      <c r="H37" s="205">
        <v>10.3</v>
      </c>
      <c r="I37" s="202">
        <v>16000</v>
      </c>
      <c r="J37" s="203">
        <f t="shared" si="1"/>
        <v>15571.2</v>
      </c>
      <c r="K37" s="204">
        <v>74</v>
      </c>
      <c r="L37" s="205">
        <v>18.149999999999999</v>
      </c>
      <c r="M37" s="201">
        <v>18.3</v>
      </c>
      <c r="N37" s="202">
        <v>16000</v>
      </c>
      <c r="O37" s="203">
        <f t="shared" si="2"/>
        <v>15571.2</v>
      </c>
      <c r="P37" s="206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207">
        <v>11</v>
      </c>
      <c r="B38" s="208">
        <v>2.2999999999999998</v>
      </c>
      <c r="C38" s="209">
        <v>2.4500000000000002</v>
      </c>
      <c r="D38" s="210">
        <v>16000</v>
      </c>
      <c r="E38" s="211">
        <f t="shared" si="0"/>
        <v>15571.2</v>
      </c>
      <c r="F38" s="212">
        <v>43</v>
      </c>
      <c r="G38" s="213">
        <v>10.3</v>
      </c>
      <c r="H38" s="214">
        <v>10.45</v>
      </c>
      <c r="I38" s="210">
        <v>16000</v>
      </c>
      <c r="J38" s="211">
        <f t="shared" si="1"/>
        <v>15571.2</v>
      </c>
      <c r="K38" s="212">
        <v>75</v>
      </c>
      <c r="L38" s="214">
        <v>18.3</v>
      </c>
      <c r="M38" s="213">
        <v>18.45</v>
      </c>
      <c r="N38" s="210">
        <v>16000</v>
      </c>
      <c r="O38" s="211">
        <f t="shared" si="2"/>
        <v>15571.2</v>
      </c>
      <c r="P38" s="215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216">
        <v>12</v>
      </c>
      <c r="B39" s="216">
        <v>2.4500000000000002</v>
      </c>
      <c r="C39" s="217">
        <v>3</v>
      </c>
      <c r="D39" s="218">
        <v>16000</v>
      </c>
      <c r="E39" s="219">
        <f t="shared" si="0"/>
        <v>15571.2</v>
      </c>
      <c r="F39" s="220">
        <v>44</v>
      </c>
      <c r="G39" s="217">
        <v>10.45</v>
      </c>
      <c r="H39" s="221">
        <v>11</v>
      </c>
      <c r="I39" s="218">
        <v>16000</v>
      </c>
      <c r="J39" s="219">
        <f t="shared" si="1"/>
        <v>15571.2</v>
      </c>
      <c r="K39" s="220">
        <v>76</v>
      </c>
      <c r="L39" s="221">
        <v>18.45</v>
      </c>
      <c r="M39" s="217">
        <v>19</v>
      </c>
      <c r="N39" s="218">
        <v>16000</v>
      </c>
      <c r="O39" s="219">
        <f t="shared" si="2"/>
        <v>15571.2</v>
      </c>
      <c r="P39" s="222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223">
        <v>13</v>
      </c>
      <c r="B40" s="224">
        <v>3</v>
      </c>
      <c r="C40" s="225">
        <v>3.15</v>
      </c>
      <c r="D40" s="226">
        <v>16000</v>
      </c>
      <c r="E40" s="227">
        <f t="shared" si="0"/>
        <v>15571.2</v>
      </c>
      <c r="F40" s="228">
        <v>45</v>
      </c>
      <c r="G40" s="229">
        <v>11</v>
      </c>
      <c r="H40" s="230">
        <v>11.15</v>
      </c>
      <c r="I40" s="226">
        <v>16000</v>
      </c>
      <c r="J40" s="227">
        <f t="shared" si="1"/>
        <v>15571.2</v>
      </c>
      <c r="K40" s="228">
        <v>77</v>
      </c>
      <c r="L40" s="230">
        <v>19</v>
      </c>
      <c r="M40" s="229">
        <v>19.149999999999999</v>
      </c>
      <c r="N40" s="226">
        <v>16000</v>
      </c>
      <c r="O40" s="227">
        <f t="shared" si="2"/>
        <v>15571.2</v>
      </c>
      <c r="P40" s="231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232">
        <v>14</v>
      </c>
      <c r="B41" s="232">
        <v>3.15</v>
      </c>
      <c r="C41" s="233">
        <v>3.3</v>
      </c>
      <c r="D41" s="234">
        <v>16000</v>
      </c>
      <c r="E41" s="235">
        <f t="shared" si="0"/>
        <v>15571.2</v>
      </c>
      <c r="F41" s="236">
        <v>46</v>
      </c>
      <c r="G41" s="237">
        <v>11.15</v>
      </c>
      <c r="H41" s="233">
        <v>11.3</v>
      </c>
      <c r="I41" s="234">
        <v>16000</v>
      </c>
      <c r="J41" s="235">
        <f t="shared" si="1"/>
        <v>15571.2</v>
      </c>
      <c r="K41" s="236">
        <v>78</v>
      </c>
      <c r="L41" s="233">
        <v>19.149999999999999</v>
      </c>
      <c r="M41" s="237">
        <v>19.3</v>
      </c>
      <c r="N41" s="234">
        <v>16000</v>
      </c>
      <c r="O41" s="235">
        <f t="shared" si="2"/>
        <v>15571.2</v>
      </c>
      <c r="P41" s="238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239">
        <v>15</v>
      </c>
      <c r="B42" s="240">
        <v>3.3</v>
      </c>
      <c r="C42" s="241">
        <v>3.45</v>
      </c>
      <c r="D42" s="242">
        <v>16000</v>
      </c>
      <c r="E42" s="243">
        <f t="shared" si="0"/>
        <v>15571.2</v>
      </c>
      <c r="F42" s="244">
        <v>47</v>
      </c>
      <c r="G42" s="245">
        <v>11.3</v>
      </c>
      <c r="H42" s="246">
        <v>11.45</v>
      </c>
      <c r="I42" s="242">
        <v>16000</v>
      </c>
      <c r="J42" s="243">
        <f t="shared" si="1"/>
        <v>15571.2</v>
      </c>
      <c r="K42" s="244">
        <v>79</v>
      </c>
      <c r="L42" s="246">
        <v>19.3</v>
      </c>
      <c r="M42" s="245">
        <v>19.45</v>
      </c>
      <c r="N42" s="242">
        <v>16000</v>
      </c>
      <c r="O42" s="243">
        <f t="shared" si="2"/>
        <v>15571.2</v>
      </c>
      <c r="P42" s="247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248">
        <v>16</v>
      </c>
      <c r="B43" s="248">
        <v>3.45</v>
      </c>
      <c r="C43" s="249">
        <v>4</v>
      </c>
      <c r="D43" s="250">
        <v>16000</v>
      </c>
      <c r="E43" s="251">
        <f t="shared" si="0"/>
        <v>15571.2</v>
      </c>
      <c r="F43" s="252">
        <v>48</v>
      </c>
      <c r="G43" s="253">
        <v>11.45</v>
      </c>
      <c r="H43" s="249">
        <v>12</v>
      </c>
      <c r="I43" s="250">
        <v>16000</v>
      </c>
      <c r="J43" s="251">
        <f t="shared" si="1"/>
        <v>15571.2</v>
      </c>
      <c r="K43" s="252">
        <v>80</v>
      </c>
      <c r="L43" s="249">
        <v>19.45</v>
      </c>
      <c r="M43" s="249">
        <v>20</v>
      </c>
      <c r="N43" s="250">
        <v>16000</v>
      </c>
      <c r="O43" s="251">
        <f t="shared" si="2"/>
        <v>15571.2</v>
      </c>
      <c r="P43" s="254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255">
        <v>17</v>
      </c>
      <c r="B44" s="256">
        <v>4</v>
      </c>
      <c r="C44" s="257">
        <v>4.1500000000000004</v>
      </c>
      <c r="D44" s="258">
        <v>16000</v>
      </c>
      <c r="E44" s="259">
        <f t="shared" si="0"/>
        <v>15571.2</v>
      </c>
      <c r="F44" s="260">
        <v>49</v>
      </c>
      <c r="G44" s="261">
        <v>12</v>
      </c>
      <c r="H44" s="262">
        <v>12.15</v>
      </c>
      <c r="I44" s="258">
        <v>16000</v>
      </c>
      <c r="J44" s="259">
        <f t="shared" si="1"/>
        <v>15571.2</v>
      </c>
      <c r="K44" s="260">
        <v>81</v>
      </c>
      <c r="L44" s="262">
        <v>20</v>
      </c>
      <c r="M44" s="261">
        <v>20.149999999999999</v>
      </c>
      <c r="N44" s="258">
        <v>16000</v>
      </c>
      <c r="O44" s="259">
        <f t="shared" si="2"/>
        <v>15571.2</v>
      </c>
      <c r="P44" s="263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264">
        <v>18</v>
      </c>
      <c r="B45" s="264">
        <v>4.1500000000000004</v>
      </c>
      <c r="C45" s="265">
        <v>4.3</v>
      </c>
      <c r="D45" s="266">
        <v>16000</v>
      </c>
      <c r="E45" s="267">
        <f t="shared" si="0"/>
        <v>15571.2</v>
      </c>
      <c r="F45" s="268">
        <v>50</v>
      </c>
      <c r="G45" s="269">
        <v>12.15</v>
      </c>
      <c r="H45" s="265">
        <v>12.3</v>
      </c>
      <c r="I45" s="266">
        <v>16000</v>
      </c>
      <c r="J45" s="267">
        <f t="shared" si="1"/>
        <v>15571.2</v>
      </c>
      <c r="K45" s="268">
        <v>82</v>
      </c>
      <c r="L45" s="265">
        <v>20.149999999999999</v>
      </c>
      <c r="M45" s="269">
        <v>20.3</v>
      </c>
      <c r="N45" s="266">
        <v>16000</v>
      </c>
      <c r="O45" s="267">
        <f t="shared" si="2"/>
        <v>15571.2</v>
      </c>
      <c r="P45" s="270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271">
        <v>19</v>
      </c>
      <c r="B46" s="272">
        <v>4.3</v>
      </c>
      <c r="C46" s="273">
        <v>4.45</v>
      </c>
      <c r="D46" s="274">
        <v>16000</v>
      </c>
      <c r="E46" s="275">
        <f t="shared" si="0"/>
        <v>15571.2</v>
      </c>
      <c r="F46" s="276">
        <v>51</v>
      </c>
      <c r="G46" s="277">
        <v>12.3</v>
      </c>
      <c r="H46" s="278">
        <v>12.45</v>
      </c>
      <c r="I46" s="274">
        <v>16000</v>
      </c>
      <c r="J46" s="275">
        <f t="shared" si="1"/>
        <v>15571.2</v>
      </c>
      <c r="K46" s="276">
        <v>83</v>
      </c>
      <c r="L46" s="278">
        <v>20.3</v>
      </c>
      <c r="M46" s="277">
        <v>20.45</v>
      </c>
      <c r="N46" s="274">
        <v>16000</v>
      </c>
      <c r="O46" s="275">
        <f t="shared" si="2"/>
        <v>15571.2</v>
      </c>
      <c r="P46" s="279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280">
        <v>20</v>
      </c>
      <c r="B47" s="280">
        <v>4.45</v>
      </c>
      <c r="C47" s="281">
        <v>5</v>
      </c>
      <c r="D47" s="282">
        <v>16000</v>
      </c>
      <c r="E47" s="283">
        <f t="shared" si="0"/>
        <v>15571.2</v>
      </c>
      <c r="F47" s="284">
        <v>52</v>
      </c>
      <c r="G47" s="285">
        <v>12.45</v>
      </c>
      <c r="H47" s="281">
        <v>13</v>
      </c>
      <c r="I47" s="282">
        <v>16000</v>
      </c>
      <c r="J47" s="283">
        <f t="shared" si="1"/>
        <v>15571.2</v>
      </c>
      <c r="K47" s="284">
        <v>84</v>
      </c>
      <c r="L47" s="281">
        <v>20.45</v>
      </c>
      <c r="M47" s="285">
        <v>21</v>
      </c>
      <c r="N47" s="282">
        <v>16000</v>
      </c>
      <c r="O47" s="283">
        <f t="shared" si="2"/>
        <v>15571.2</v>
      </c>
      <c r="P47" s="286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287">
        <v>21</v>
      </c>
      <c r="B48" s="288">
        <v>5</v>
      </c>
      <c r="C48" s="289">
        <v>5.15</v>
      </c>
      <c r="D48" s="290">
        <v>16000</v>
      </c>
      <c r="E48" s="291">
        <f t="shared" si="0"/>
        <v>15571.2</v>
      </c>
      <c r="F48" s="292">
        <v>53</v>
      </c>
      <c r="G48" s="288">
        <v>13</v>
      </c>
      <c r="H48" s="293">
        <v>13.15</v>
      </c>
      <c r="I48" s="290">
        <v>16000</v>
      </c>
      <c r="J48" s="291">
        <f t="shared" si="1"/>
        <v>15571.2</v>
      </c>
      <c r="K48" s="292">
        <v>85</v>
      </c>
      <c r="L48" s="293">
        <v>21</v>
      </c>
      <c r="M48" s="288">
        <v>21.15</v>
      </c>
      <c r="N48" s="290">
        <v>16000</v>
      </c>
      <c r="O48" s="291">
        <f t="shared" si="2"/>
        <v>15571.2</v>
      </c>
      <c r="P48" s="294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295">
        <v>22</v>
      </c>
      <c r="B49" s="296">
        <v>5.15</v>
      </c>
      <c r="C49" s="297">
        <v>5.3</v>
      </c>
      <c r="D49" s="298">
        <v>16000</v>
      </c>
      <c r="E49" s="299">
        <f t="shared" si="0"/>
        <v>15571.2</v>
      </c>
      <c r="F49" s="300">
        <v>54</v>
      </c>
      <c r="G49" s="301">
        <v>13.15</v>
      </c>
      <c r="H49" s="297">
        <v>13.3</v>
      </c>
      <c r="I49" s="298">
        <v>16000</v>
      </c>
      <c r="J49" s="299">
        <f t="shared" si="1"/>
        <v>15571.2</v>
      </c>
      <c r="K49" s="300">
        <v>86</v>
      </c>
      <c r="L49" s="297">
        <v>21.15</v>
      </c>
      <c r="M49" s="301">
        <v>21.3</v>
      </c>
      <c r="N49" s="298">
        <v>16000</v>
      </c>
      <c r="O49" s="299">
        <f t="shared" si="2"/>
        <v>15571.2</v>
      </c>
      <c r="P49" s="302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303">
        <v>23</v>
      </c>
      <c r="B50" s="304">
        <v>5.3</v>
      </c>
      <c r="C50" s="305">
        <v>5.45</v>
      </c>
      <c r="D50" s="306">
        <v>16000</v>
      </c>
      <c r="E50" s="307">
        <f t="shared" si="0"/>
        <v>15571.2</v>
      </c>
      <c r="F50" s="308">
        <v>55</v>
      </c>
      <c r="G50" s="304">
        <v>13.3</v>
      </c>
      <c r="H50" s="309">
        <v>13.45</v>
      </c>
      <c r="I50" s="306">
        <v>16000</v>
      </c>
      <c r="J50" s="307">
        <f t="shared" si="1"/>
        <v>15571.2</v>
      </c>
      <c r="K50" s="308">
        <v>87</v>
      </c>
      <c r="L50" s="309">
        <v>21.3</v>
      </c>
      <c r="M50" s="304">
        <v>21.45</v>
      </c>
      <c r="N50" s="306">
        <v>16000</v>
      </c>
      <c r="O50" s="307">
        <f t="shared" si="2"/>
        <v>15571.2</v>
      </c>
      <c r="P50" s="310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311">
        <v>24</v>
      </c>
      <c r="B51" s="312">
        <v>5.45</v>
      </c>
      <c r="C51" s="313">
        <v>6</v>
      </c>
      <c r="D51" s="314">
        <v>16000</v>
      </c>
      <c r="E51" s="315">
        <f t="shared" si="0"/>
        <v>15571.2</v>
      </c>
      <c r="F51" s="316">
        <v>56</v>
      </c>
      <c r="G51" s="317">
        <v>13.45</v>
      </c>
      <c r="H51" s="313">
        <v>14</v>
      </c>
      <c r="I51" s="314">
        <v>16000</v>
      </c>
      <c r="J51" s="315">
        <f t="shared" si="1"/>
        <v>15571.2</v>
      </c>
      <c r="K51" s="316">
        <v>88</v>
      </c>
      <c r="L51" s="313">
        <v>21.45</v>
      </c>
      <c r="M51" s="317">
        <v>22</v>
      </c>
      <c r="N51" s="314">
        <v>16000</v>
      </c>
      <c r="O51" s="315">
        <f t="shared" si="2"/>
        <v>15571.2</v>
      </c>
      <c r="P51" s="318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319">
        <v>25</v>
      </c>
      <c r="B52" s="320">
        <v>6</v>
      </c>
      <c r="C52" s="321">
        <v>6.15</v>
      </c>
      <c r="D52" s="322">
        <v>16000</v>
      </c>
      <c r="E52" s="323">
        <f t="shared" si="0"/>
        <v>15571.2</v>
      </c>
      <c r="F52" s="324">
        <v>57</v>
      </c>
      <c r="G52" s="320">
        <v>14</v>
      </c>
      <c r="H52" s="325">
        <v>14.15</v>
      </c>
      <c r="I52" s="322">
        <v>16000</v>
      </c>
      <c r="J52" s="323">
        <f t="shared" si="1"/>
        <v>15571.2</v>
      </c>
      <c r="K52" s="324">
        <v>89</v>
      </c>
      <c r="L52" s="325">
        <v>22</v>
      </c>
      <c r="M52" s="320">
        <v>22.15</v>
      </c>
      <c r="N52" s="322">
        <v>16000</v>
      </c>
      <c r="O52" s="323">
        <f t="shared" si="2"/>
        <v>15571.2</v>
      </c>
      <c r="P52" s="326"/>
      <c r="Q52" s="1" t="s">
        <v>163</v>
      </c>
      <c r="R52" s="1"/>
      <c r="S52" s="10733">
        <f>AVERAGE(S28:S51)</f>
        <v>16000</v>
      </c>
    </row>
    <row r="53" spans="1:19" x14ac:dyDescent="0.2">
      <c r="A53" s="327">
        <v>26</v>
      </c>
      <c r="B53" s="328">
        <v>6.15</v>
      </c>
      <c r="C53" s="329">
        <v>6.3</v>
      </c>
      <c r="D53" s="330">
        <v>16000</v>
      </c>
      <c r="E53" s="331">
        <f t="shared" si="0"/>
        <v>15571.2</v>
      </c>
      <c r="F53" s="332">
        <v>58</v>
      </c>
      <c r="G53" s="333">
        <v>14.15</v>
      </c>
      <c r="H53" s="329">
        <v>14.3</v>
      </c>
      <c r="I53" s="330">
        <v>16000</v>
      </c>
      <c r="J53" s="331">
        <f t="shared" si="1"/>
        <v>15571.2</v>
      </c>
      <c r="K53" s="332">
        <v>90</v>
      </c>
      <c r="L53" s="329">
        <v>22.15</v>
      </c>
      <c r="M53" s="333">
        <v>22.3</v>
      </c>
      <c r="N53" s="330">
        <v>16000</v>
      </c>
      <c r="O53" s="331">
        <f t="shared" si="2"/>
        <v>15571.2</v>
      </c>
      <c r="P53" s="334"/>
      <c r="Q53" s="1" t="s">
        <v>164</v>
      </c>
      <c r="R53" s="1"/>
      <c r="S53" s="1">
        <f>AVERAGE(Sheet1:Sheet30!S52)</f>
        <v>16000</v>
      </c>
    </row>
    <row r="54" spans="1:19" x14ac:dyDescent="0.2">
      <c r="A54" s="335">
        <v>27</v>
      </c>
      <c r="B54" s="336">
        <v>6.3</v>
      </c>
      <c r="C54" s="337">
        <v>6.45</v>
      </c>
      <c r="D54" s="338">
        <v>16000</v>
      </c>
      <c r="E54" s="339">
        <f t="shared" si="0"/>
        <v>15571.2</v>
      </c>
      <c r="F54" s="340">
        <v>59</v>
      </c>
      <c r="G54" s="336">
        <v>14.3</v>
      </c>
      <c r="H54" s="341">
        <v>14.45</v>
      </c>
      <c r="I54" s="338">
        <v>16000</v>
      </c>
      <c r="J54" s="339">
        <f t="shared" si="1"/>
        <v>15571.2</v>
      </c>
      <c r="K54" s="340">
        <v>91</v>
      </c>
      <c r="L54" s="341">
        <v>22.3</v>
      </c>
      <c r="M54" s="336">
        <v>22.45</v>
      </c>
      <c r="N54" s="338">
        <v>16000</v>
      </c>
      <c r="O54" s="339">
        <f t="shared" si="2"/>
        <v>15571.2</v>
      </c>
      <c r="P54" s="342"/>
    </row>
    <row r="55" spans="1:19" x14ac:dyDescent="0.2">
      <c r="A55" s="343">
        <v>28</v>
      </c>
      <c r="B55" s="344">
        <v>6.45</v>
      </c>
      <c r="C55" s="345">
        <v>7</v>
      </c>
      <c r="D55" s="346">
        <v>16000</v>
      </c>
      <c r="E55" s="347">
        <f t="shared" si="0"/>
        <v>15571.2</v>
      </c>
      <c r="F55" s="348">
        <v>60</v>
      </c>
      <c r="G55" s="349">
        <v>14.45</v>
      </c>
      <c r="H55" s="349">
        <v>15</v>
      </c>
      <c r="I55" s="346">
        <v>16000</v>
      </c>
      <c r="J55" s="347">
        <f t="shared" si="1"/>
        <v>15571.2</v>
      </c>
      <c r="K55" s="348">
        <v>92</v>
      </c>
      <c r="L55" s="345">
        <v>22.45</v>
      </c>
      <c r="M55" s="349">
        <v>23</v>
      </c>
      <c r="N55" s="346">
        <v>16000</v>
      </c>
      <c r="O55" s="347">
        <f t="shared" si="2"/>
        <v>15571.2</v>
      </c>
      <c r="P55" s="350"/>
    </row>
    <row r="56" spans="1:19" x14ac:dyDescent="0.2">
      <c r="A56" s="351">
        <v>29</v>
      </c>
      <c r="B56" s="352">
        <v>7</v>
      </c>
      <c r="C56" s="353">
        <v>7.15</v>
      </c>
      <c r="D56" s="354">
        <v>16000</v>
      </c>
      <c r="E56" s="355">
        <f t="shared" si="0"/>
        <v>15571.2</v>
      </c>
      <c r="F56" s="356">
        <v>61</v>
      </c>
      <c r="G56" s="352">
        <v>15</v>
      </c>
      <c r="H56" s="352">
        <v>15.15</v>
      </c>
      <c r="I56" s="354">
        <v>16000</v>
      </c>
      <c r="J56" s="355">
        <f t="shared" si="1"/>
        <v>15571.2</v>
      </c>
      <c r="K56" s="356">
        <v>93</v>
      </c>
      <c r="L56" s="357">
        <v>23</v>
      </c>
      <c r="M56" s="352">
        <v>23.15</v>
      </c>
      <c r="N56" s="354">
        <v>16000</v>
      </c>
      <c r="O56" s="355">
        <f t="shared" si="2"/>
        <v>15571.2</v>
      </c>
      <c r="P56" s="358"/>
    </row>
    <row r="57" spans="1:19" x14ac:dyDescent="0.2">
      <c r="A57" s="359">
        <v>30</v>
      </c>
      <c r="B57" s="360">
        <v>7.15</v>
      </c>
      <c r="C57" s="361">
        <v>7.3</v>
      </c>
      <c r="D57" s="362">
        <v>16000</v>
      </c>
      <c r="E57" s="363">
        <f t="shared" si="0"/>
        <v>15571.2</v>
      </c>
      <c r="F57" s="364">
        <v>62</v>
      </c>
      <c r="G57" s="365">
        <v>15.15</v>
      </c>
      <c r="H57" s="365">
        <v>15.3</v>
      </c>
      <c r="I57" s="362">
        <v>16000</v>
      </c>
      <c r="J57" s="363">
        <f t="shared" si="1"/>
        <v>15571.2</v>
      </c>
      <c r="K57" s="364">
        <v>94</v>
      </c>
      <c r="L57" s="365">
        <v>23.15</v>
      </c>
      <c r="M57" s="365">
        <v>23.3</v>
      </c>
      <c r="N57" s="362">
        <v>16000</v>
      </c>
      <c r="O57" s="363">
        <f t="shared" si="2"/>
        <v>15571.2</v>
      </c>
      <c r="P57" s="366"/>
    </row>
    <row r="58" spans="1:19" x14ac:dyDescent="0.2">
      <c r="A58" s="367">
        <v>31</v>
      </c>
      <c r="B58" s="368">
        <v>7.3</v>
      </c>
      <c r="C58" s="369">
        <v>7.45</v>
      </c>
      <c r="D58" s="370">
        <v>16000</v>
      </c>
      <c r="E58" s="371">
        <f t="shared" si="0"/>
        <v>15571.2</v>
      </c>
      <c r="F58" s="372">
        <v>63</v>
      </c>
      <c r="G58" s="368">
        <v>15.3</v>
      </c>
      <c r="H58" s="368">
        <v>15.45</v>
      </c>
      <c r="I58" s="370">
        <v>16000</v>
      </c>
      <c r="J58" s="371">
        <f t="shared" si="1"/>
        <v>15571.2</v>
      </c>
      <c r="K58" s="372">
        <v>95</v>
      </c>
      <c r="L58" s="368">
        <v>23.3</v>
      </c>
      <c r="M58" s="368">
        <v>23.45</v>
      </c>
      <c r="N58" s="370">
        <v>16000</v>
      </c>
      <c r="O58" s="371">
        <f t="shared" si="2"/>
        <v>15571.2</v>
      </c>
      <c r="P58" s="373"/>
    </row>
    <row r="59" spans="1:19" x14ac:dyDescent="0.2">
      <c r="A59" s="374">
        <v>32</v>
      </c>
      <c r="B59" s="375">
        <v>7.45</v>
      </c>
      <c r="C59" s="376">
        <v>8</v>
      </c>
      <c r="D59" s="377">
        <v>16000</v>
      </c>
      <c r="E59" s="378">
        <f t="shared" si="0"/>
        <v>15571.2</v>
      </c>
      <c r="F59" s="379">
        <v>64</v>
      </c>
      <c r="G59" s="380">
        <v>15.45</v>
      </c>
      <c r="H59" s="380">
        <v>16</v>
      </c>
      <c r="I59" s="377">
        <v>16000</v>
      </c>
      <c r="J59" s="378">
        <f t="shared" si="1"/>
        <v>15571.2</v>
      </c>
      <c r="K59" s="379">
        <v>96</v>
      </c>
      <c r="L59" s="380">
        <v>23.45</v>
      </c>
      <c r="M59" s="380">
        <v>24</v>
      </c>
      <c r="N59" s="377">
        <v>16000</v>
      </c>
      <c r="O59" s="378">
        <f t="shared" si="2"/>
        <v>15571.2</v>
      </c>
      <c r="P59" s="381"/>
    </row>
    <row r="60" spans="1:19" x14ac:dyDescent="0.2">
      <c r="A60" s="382" t="s">
        <v>27</v>
      </c>
      <c r="B60" s="383"/>
      <c r="C60" s="383"/>
      <c r="D60" s="384">
        <f>SUM(D28:D59)</f>
        <v>512000</v>
      </c>
      <c r="E60" s="385">
        <f>SUM(E28:E59)</f>
        <v>498278.40000000026</v>
      </c>
      <c r="F60" s="383"/>
      <c r="G60" s="383"/>
      <c r="H60" s="383"/>
      <c r="I60" s="384">
        <f>SUM(I28:I59)</f>
        <v>512000</v>
      </c>
      <c r="J60" s="385">
        <f>SUM(J28:J59)</f>
        <v>498278.40000000026</v>
      </c>
      <c r="K60" s="383"/>
      <c r="L60" s="383"/>
      <c r="M60" s="383"/>
      <c r="N60" s="383">
        <f>SUM(N28:N59)</f>
        <v>512000</v>
      </c>
      <c r="O60" s="385">
        <f>SUM(O28:O59)</f>
        <v>498278.40000000026</v>
      </c>
      <c r="P60" s="386"/>
    </row>
    <row r="64" spans="1:19" x14ac:dyDescent="0.2">
      <c r="A64" t="s">
        <v>31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387"/>
      <c r="B66" s="388"/>
      <c r="C66" s="388"/>
      <c r="D66" s="389"/>
      <c r="E66" s="388"/>
      <c r="F66" s="388"/>
      <c r="G66" s="388"/>
      <c r="H66" s="388"/>
      <c r="I66" s="389"/>
      <c r="J66" s="390"/>
      <c r="K66" s="388"/>
      <c r="L66" s="388"/>
      <c r="M66" s="388"/>
      <c r="N66" s="388"/>
      <c r="O66" s="388"/>
      <c r="P66" s="391"/>
    </row>
    <row r="67" spans="1:16" x14ac:dyDescent="0.2">
      <c r="A67" s="392" t="s">
        <v>28</v>
      </c>
      <c r="B67" s="393"/>
      <c r="C67" s="393"/>
      <c r="D67" s="394"/>
      <c r="E67" s="395"/>
      <c r="F67" s="393"/>
      <c r="G67" s="393"/>
      <c r="H67" s="395"/>
      <c r="I67" s="394"/>
      <c r="J67" s="396"/>
      <c r="K67" s="393"/>
      <c r="L67" s="393"/>
      <c r="M67" s="393"/>
      <c r="N67" s="393"/>
      <c r="O67" s="393"/>
      <c r="P67" s="397"/>
    </row>
    <row r="68" spans="1:16" x14ac:dyDescent="0.2">
      <c r="A68" s="398"/>
      <c r="B68" s="399"/>
      <c r="C68" s="399"/>
      <c r="D68" s="399"/>
      <c r="E68" s="399"/>
      <c r="F68" s="399"/>
      <c r="G68" s="399"/>
      <c r="H68" s="399"/>
      <c r="I68" s="399"/>
      <c r="J68" s="399"/>
      <c r="K68" s="399"/>
      <c r="L68" s="400"/>
      <c r="M68" s="400"/>
      <c r="N68" s="400"/>
      <c r="O68" s="400"/>
      <c r="P68" s="401"/>
    </row>
    <row r="69" spans="1:16" x14ac:dyDescent="0.2">
      <c r="A69" s="402"/>
      <c r="B69" s="403"/>
      <c r="C69" s="403"/>
      <c r="D69" s="404"/>
      <c r="E69" s="405"/>
      <c r="F69" s="403"/>
      <c r="G69" s="403"/>
      <c r="H69" s="405"/>
      <c r="I69" s="404"/>
      <c r="J69" s="406"/>
      <c r="K69" s="403"/>
      <c r="L69" s="403"/>
      <c r="M69" s="403"/>
      <c r="N69" s="403"/>
      <c r="O69" s="403"/>
      <c r="P69" s="407"/>
    </row>
    <row r="70" spans="1:16" x14ac:dyDescent="0.2">
      <c r="A70" s="408"/>
      <c r="B70" s="409"/>
      <c r="C70" s="409"/>
      <c r="D70" s="410"/>
      <c r="E70" s="411"/>
      <c r="F70" s="409"/>
      <c r="G70" s="409"/>
      <c r="H70" s="411"/>
      <c r="I70" s="410"/>
      <c r="J70" s="409"/>
      <c r="K70" s="409"/>
      <c r="L70" s="409"/>
      <c r="M70" s="409"/>
      <c r="N70" s="409"/>
      <c r="O70" s="409"/>
      <c r="P70" s="412"/>
    </row>
    <row r="71" spans="1:16" x14ac:dyDescent="0.2">
      <c r="A71" s="413"/>
      <c r="B71" s="414"/>
      <c r="C71" s="414"/>
      <c r="D71" s="415"/>
      <c r="E71" s="416"/>
      <c r="F71" s="414"/>
      <c r="G71" s="414"/>
      <c r="H71" s="416"/>
      <c r="I71" s="415"/>
      <c r="J71" s="414"/>
      <c r="K71" s="414"/>
      <c r="L71" s="414"/>
      <c r="M71" s="414"/>
      <c r="N71" s="414"/>
      <c r="O71" s="414"/>
      <c r="P71" s="417"/>
    </row>
    <row r="72" spans="1:16" x14ac:dyDescent="0.2">
      <c r="A72" s="418"/>
      <c r="B72" s="419"/>
      <c r="C72" s="419"/>
      <c r="D72" s="420"/>
      <c r="E72" s="421"/>
      <c r="F72" s="419"/>
      <c r="G72" s="419"/>
      <c r="H72" s="421"/>
      <c r="I72" s="420"/>
      <c r="J72" s="419"/>
      <c r="K72" s="419"/>
      <c r="L72" s="419"/>
      <c r="M72" s="419" t="s">
        <v>29</v>
      </c>
      <c r="N72" s="419"/>
      <c r="O72" s="419"/>
      <c r="P72" s="422"/>
    </row>
    <row r="73" spans="1:16" x14ac:dyDescent="0.2">
      <c r="A73" s="423"/>
      <c r="B73" s="424"/>
      <c r="C73" s="424"/>
      <c r="D73" s="425"/>
      <c r="E73" s="426"/>
      <c r="F73" s="424"/>
      <c r="G73" s="424"/>
      <c r="H73" s="426"/>
      <c r="I73" s="425"/>
      <c r="J73" s="424"/>
      <c r="K73" s="424"/>
      <c r="L73" s="424"/>
      <c r="M73" s="424" t="s">
        <v>30</v>
      </c>
      <c r="N73" s="424"/>
      <c r="O73" s="424"/>
      <c r="P73" s="427"/>
    </row>
    <row r="74" spans="1:16" ht="15.75" x14ac:dyDescent="0.25">
      <c r="E74" s="428"/>
      <c r="H74" s="428"/>
    </row>
    <row r="75" spans="1:16" ht="15.75" x14ac:dyDescent="0.25">
      <c r="C75" s="429"/>
      <c r="E75" s="430"/>
      <c r="H75" s="430"/>
    </row>
    <row r="76" spans="1:16" ht="15.75" x14ac:dyDescent="0.25">
      <c r="E76" s="431"/>
      <c r="H76" s="431"/>
    </row>
    <row r="77" spans="1:16" ht="15.75" x14ac:dyDescent="0.25">
      <c r="E77" s="432"/>
      <c r="H77" s="432"/>
    </row>
    <row r="78" spans="1:16" ht="15.75" x14ac:dyDescent="0.25">
      <c r="E78" s="433"/>
      <c r="H78" s="433"/>
    </row>
    <row r="79" spans="1:16" ht="15.75" x14ac:dyDescent="0.25">
      <c r="E79" s="434"/>
      <c r="H79" s="434"/>
    </row>
    <row r="80" spans="1:16" ht="15.75" x14ac:dyDescent="0.25">
      <c r="E80" s="435"/>
      <c r="H80" s="435"/>
    </row>
    <row r="81" spans="5:13" ht="15.75" x14ac:dyDescent="0.25">
      <c r="E81" s="436"/>
      <c r="H81" s="436"/>
    </row>
    <row r="82" spans="5:13" ht="15.75" x14ac:dyDescent="0.25">
      <c r="E82" s="437"/>
      <c r="H82" s="437"/>
    </row>
    <row r="83" spans="5:13" ht="15.75" x14ac:dyDescent="0.25">
      <c r="E83" s="438"/>
      <c r="H83" s="438"/>
    </row>
    <row r="84" spans="5:13" ht="15.75" x14ac:dyDescent="0.25">
      <c r="E84" s="439"/>
      <c r="H84" s="439"/>
    </row>
    <row r="85" spans="5:13" ht="15.75" x14ac:dyDescent="0.25">
      <c r="E85" s="440"/>
      <c r="H85" s="440"/>
    </row>
    <row r="86" spans="5:13" ht="15.75" x14ac:dyDescent="0.25">
      <c r="E86" s="441"/>
      <c r="H86" s="441"/>
    </row>
    <row r="87" spans="5:13" ht="15.75" x14ac:dyDescent="0.25">
      <c r="E87" s="442"/>
      <c r="H87" s="442"/>
    </row>
    <row r="88" spans="5:13" ht="15.75" x14ac:dyDescent="0.25">
      <c r="E88" s="443"/>
      <c r="H88" s="443"/>
    </row>
    <row r="89" spans="5:13" ht="15.75" x14ac:dyDescent="0.25">
      <c r="E89" s="444"/>
      <c r="H89" s="444"/>
    </row>
    <row r="90" spans="5:13" ht="15.75" x14ac:dyDescent="0.25">
      <c r="E90" s="445"/>
      <c r="H90" s="445"/>
    </row>
    <row r="91" spans="5:13" ht="15.75" x14ac:dyDescent="0.25">
      <c r="E91" s="446"/>
      <c r="H91" s="446"/>
    </row>
    <row r="92" spans="5:13" ht="15.75" x14ac:dyDescent="0.25">
      <c r="E92" s="447"/>
      <c r="H92" s="447"/>
    </row>
    <row r="93" spans="5:13" ht="15.75" x14ac:dyDescent="0.25">
      <c r="E93" s="448"/>
      <c r="H93" s="448"/>
    </row>
    <row r="94" spans="5:13" ht="15.75" x14ac:dyDescent="0.25">
      <c r="E94" s="449"/>
      <c r="H94" s="449"/>
    </row>
    <row r="95" spans="5:13" ht="15.75" x14ac:dyDescent="0.25">
      <c r="E95" s="450"/>
      <c r="H95" s="450"/>
    </row>
    <row r="96" spans="5:13" ht="15.75" x14ac:dyDescent="0.25">
      <c r="E96" s="451"/>
      <c r="H96" s="451"/>
      <c r="M96" s="452" t="s">
        <v>8</v>
      </c>
    </row>
    <row r="97" spans="5:14" ht="15.75" x14ac:dyDescent="0.25">
      <c r="E97" s="453"/>
      <c r="H97" s="453"/>
    </row>
    <row r="98" spans="5:14" ht="15.75" x14ac:dyDescent="0.25">
      <c r="E98" s="454"/>
      <c r="H98" s="454"/>
    </row>
    <row r="99" spans="5:14" ht="15.75" x14ac:dyDescent="0.25">
      <c r="E99" s="455"/>
      <c r="H99" s="455"/>
    </row>
    <row r="101" spans="5:14" x14ac:dyDescent="0.2">
      <c r="N101" s="456"/>
    </row>
    <row r="126" spans="4:4" x14ac:dyDescent="0.2">
      <c r="D126" s="457"/>
    </row>
  </sheetData>
  <mergeCells count="1">
    <mergeCell ref="Q27:R27"/>
  </mergeCell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3734"/>
      <c r="B1" s="3735"/>
      <c r="C1" s="3735"/>
      <c r="D1" s="3736"/>
      <c r="E1" s="3735"/>
      <c r="F1" s="3735"/>
      <c r="G1" s="3735"/>
      <c r="H1" s="3735"/>
      <c r="I1" s="3736"/>
      <c r="J1" s="3735"/>
      <c r="K1" s="3735"/>
      <c r="L1" s="3735"/>
      <c r="M1" s="3735"/>
      <c r="N1" s="3735"/>
      <c r="O1" s="3735"/>
      <c r="P1" s="3737"/>
    </row>
    <row r="2" spans="1:16" ht="12.75" customHeight="1" x14ac:dyDescent="0.2">
      <c r="A2" s="3738" t="s">
        <v>0</v>
      </c>
      <c r="B2" s="3739"/>
      <c r="C2" s="3739"/>
      <c r="D2" s="3739"/>
      <c r="E2" s="3739"/>
      <c r="F2" s="3739"/>
      <c r="G2" s="3739"/>
      <c r="H2" s="3739"/>
      <c r="I2" s="3739"/>
      <c r="J2" s="3739"/>
      <c r="K2" s="3739"/>
      <c r="L2" s="3739"/>
      <c r="M2" s="3739"/>
      <c r="N2" s="3739"/>
      <c r="O2" s="3739"/>
      <c r="P2" s="3740"/>
    </row>
    <row r="3" spans="1:16" ht="12.75" customHeight="1" x14ac:dyDescent="0.2">
      <c r="A3" s="3741"/>
      <c r="B3" s="3742"/>
      <c r="C3" s="3742"/>
      <c r="D3" s="3742"/>
      <c r="E3" s="3742"/>
      <c r="F3" s="3742"/>
      <c r="G3" s="3742"/>
      <c r="H3" s="3742"/>
      <c r="I3" s="3742"/>
      <c r="J3" s="3742"/>
      <c r="K3" s="3742"/>
      <c r="L3" s="3742"/>
      <c r="M3" s="3742"/>
      <c r="N3" s="3742"/>
      <c r="O3" s="3742"/>
      <c r="P3" s="3743"/>
    </row>
    <row r="4" spans="1:16" ht="12.75" customHeight="1" x14ac:dyDescent="0.2">
      <c r="A4" s="3744" t="s">
        <v>64</v>
      </c>
      <c r="B4" s="3745"/>
      <c r="C4" s="3745"/>
      <c r="D4" s="3745"/>
      <c r="E4" s="3745"/>
      <c r="F4" s="3745"/>
      <c r="G4" s="3745"/>
      <c r="H4" s="3745"/>
      <c r="I4" s="3745"/>
      <c r="J4" s="3746"/>
      <c r="K4" s="3747"/>
      <c r="L4" s="3747"/>
      <c r="M4" s="3747"/>
      <c r="N4" s="3747"/>
      <c r="O4" s="3747"/>
      <c r="P4" s="3748"/>
    </row>
    <row r="5" spans="1:16" ht="12.75" customHeight="1" x14ac:dyDescent="0.2">
      <c r="A5" s="3749"/>
      <c r="B5" s="3750"/>
      <c r="C5" s="3750"/>
      <c r="D5" s="3751"/>
      <c r="E5" s="3750"/>
      <c r="F5" s="3750"/>
      <c r="G5" s="3750"/>
      <c r="H5" s="3750"/>
      <c r="I5" s="3751"/>
      <c r="J5" s="3750"/>
      <c r="K5" s="3750"/>
      <c r="L5" s="3750"/>
      <c r="M5" s="3750"/>
      <c r="N5" s="3750"/>
      <c r="O5" s="3750"/>
      <c r="P5" s="3752"/>
    </row>
    <row r="6" spans="1:16" ht="12.75" customHeight="1" x14ac:dyDescent="0.2">
      <c r="A6" s="3753" t="s">
        <v>2</v>
      </c>
      <c r="B6" s="3754"/>
      <c r="C6" s="3754"/>
      <c r="D6" s="3755"/>
      <c r="E6" s="3754"/>
      <c r="F6" s="3754"/>
      <c r="G6" s="3754"/>
      <c r="H6" s="3754"/>
      <c r="I6" s="3755"/>
      <c r="J6" s="3754"/>
      <c r="K6" s="3754"/>
      <c r="L6" s="3754"/>
      <c r="M6" s="3754"/>
      <c r="N6" s="3754"/>
      <c r="O6" s="3754"/>
      <c r="P6" s="3756"/>
    </row>
    <row r="7" spans="1:16" ht="12.75" customHeight="1" x14ac:dyDescent="0.2">
      <c r="A7" s="3757" t="s">
        <v>3</v>
      </c>
      <c r="B7" s="3758"/>
      <c r="C7" s="3758"/>
      <c r="D7" s="3759"/>
      <c r="E7" s="3758"/>
      <c r="F7" s="3758"/>
      <c r="G7" s="3758"/>
      <c r="H7" s="3758"/>
      <c r="I7" s="3759"/>
      <c r="J7" s="3758"/>
      <c r="K7" s="3758"/>
      <c r="L7" s="3758"/>
      <c r="M7" s="3758"/>
      <c r="N7" s="3758"/>
      <c r="O7" s="3758"/>
      <c r="P7" s="3760"/>
    </row>
    <row r="8" spans="1:16" ht="12.75" customHeight="1" x14ac:dyDescent="0.2">
      <c r="A8" s="3761" t="s">
        <v>4</v>
      </c>
      <c r="B8" s="3762"/>
      <c r="C8" s="3762"/>
      <c r="D8" s="3763"/>
      <c r="E8" s="3762"/>
      <c r="F8" s="3762"/>
      <c r="G8" s="3762"/>
      <c r="H8" s="3762"/>
      <c r="I8" s="3763"/>
      <c r="J8" s="3762"/>
      <c r="K8" s="3762"/>
      <c r="L8" s="3762"/>
      <c r="M8" s="3762"/>
      <c r="N8" s="3762"/>
      <c r="O8" s="3762"/>
      <c r="P8" s="3764"/>
    </row>
    <row r="9" spans="1:16" ht="12.75" customHeight="1" x14ac:dyDescent="0.2">
      <c r="A9" s="3765" t="s">
        <v>5</v>
      </c>
      <c r="B9" s="3766"/>
      <c r="C9" s="3766"/>
      <c r="D9" s="3767"/>
      <c r="E9" s="3766"/>
      <c r="F9" s="3766"/>
      <c r="G9" s="3766"/>
      <c r="H9" s="3766"/>
      <c r="I9" s="3767"/>
      <c r="J9" s="3766"/>
      <c r="K9" s="3766"/>
      <c r="L9" s="3766"/>
      <c r="M9" s="3766"/>
      <c r="N9" s="3766"/>
      <c r="O9" s="3766"/>
      <c r="P9" s="3768"/>
    </row>
    <row r="10" spans="1:16" ht="12.75" customHeight="1" x14ac:dyDescent="0.2">
      <c r="A10" s="3769" t="s">
        <v>6</v>
      </c>
      <c r="B10" s="3770"/>
      <c r="C10" s="3770"/>
      <c r="D10" s="3771"/>
      <c r="E10" s="3770"/>
      <c r="F10" s="3770"/>
      <c r="G10" s="3770"/>
      <c r="H10" s="3770"/>
      <c r="I10" s="3771"/>
      <c r="J10" s="3770"/>
      <c r="K10" s="3770"/>
      <c r="L10" s="3770"/>
      <c r="M10" s="3770"/>
      <c r="N10" s="3770"/>
      <c r="O10" s="3770"/>
      <c r="P10" s="3772"/>
    </row>
    <row r="11" spans="1:16" ht="12.75" customHeight="1" x14ac:dyDescent="0.2">
      <c r="A11" s="3773"/>
      <c r="B11" s="3774"/>
      <c r="C11" s="3774"/>
      <c r="D11" s="3775"/>
      <c r="E11" s="3774"/>
      <c r="F11" s="3774"/>
      <c r="G11" s="3776"/>
      <c r="H11" s="3774"/>
      <c r="I11" s="3775"/>
      <c r="J11" s="3774"/>
      <c r="K11" s="3774"/>
      <c r="L11" s="3774"/>
      <c r="M11" s="3774"/>
      <c r="N11" s="3774"/>
      <c r="O11" s="3774"/>
      <c r="P11" s="3777"/>
    </row>
    <row r="12" spans="1:16" ht="12.75" customHeight="1" x14ac:dyDescent="0.2">
      <c r="A12" s="3778" t="s">
        <v>65</v>
      </c>
      <c r="B12" s="3779"/>
      <c r="C12" s="3779"/>
      <c r="D12" s="3780"/>
      <c r="E12" s="3779" t="s">
        <v>8</v>
      </c>
      <c r="F12" s="3779"/>
      <c r="G12" s="3779"/>
      <c r="H12" s="3779"/>
      <c r="I12" s="3780"/>
      <c r="J12" s="3779"/>
      <c r="K12" s="3779"/>
      <c r="L12" s="3779"/>
      <c r="M12" s="3779"/>
      <c r="N12" s="3781" t="s">
        <v>66</v>
      </c>
      <c r="O12" s="3779"/>
      <c r="P12" s="3782"/>
    </row>
    <row r="13" spans="1:16" ht="12.75" customHeight="1" x14ac:dyDescent="0.2">
      <c r="A13" s="3783"/>
      <c r="B13" s="3784"/>
      <c r="C13" s="3784"/>
      <c r="D13" s="3785"/>
      <c r="E13" s="3784"/>
      <c r="F13" s="3784"/>
      <c r="G13" s="3784"/>
      <c r="H13" s="3784"/>
      <c r="I13" s="3785"/>
      <c r="J13" s="3784"/>
      <c r="K13" s="3784"/>
      <c r="L13" s="3784"/>
      <c r="M13" s="3784"/>
      <c r="N13" s="3784"/>
      <c r="O13" s="3784"/>
      <c r="P13" s="3786"/>
    </row>
    <row r="14" spans="1:16" ht="12.75" customHeight="1" x14ac:dyDescent="0.2">
      <c r="A14" s="3787" t="s">
        <v>10</v>
      </c>
      <c r="B14" s="3788"/>
      <c r="C14" s="3788"/>
      <c r="D14" s="3789"/>
      <c r="E14" s="3788"/>
      <c r="F14" s="3788"/>
      <c r="G14" s="3788"/>
      <c r="H14" s="3788"/>
      <c r="I14" s="3789"/>
      <c r="J14" s="3788"/>
      <c r="K14" s="3788"/>
      <c r="L14" s="3788"/>
      <c r="M14" s="3788"/>
      <c r="N14" s="3790"/>
      <c r="O14" s="3791"/>
      <c r="P14" s="3792"/>
    </row>
    <row r="15" spans="1:16" ht="12.75" customHeight="1" x14ac:dyDescent="0.2">
      <c r="A15" s="3793"/>
      <c r="B15" s="3794"/>
      <c r="C15" s="3794"/>
      <c r="D15" s="3795"/>
      <c r="E15" s="3794"/>
      <c r="F15" s="3794"/>
      <c r="G15" s="3794"/>
      <c r="H15" s="3794"/>
      <c r="I15" s="3795"/>
      <c r="J15" s="3794"/>
      <c r="K15" s="3794"/>
      <c r="L15" s="3794"/>
      <c r="M15" s="3794"/>
      <c r="N15" s="3796" t="s">
        <v>11</v>
      </c>
      <c r="O15" s="3797" t="s">
        <v>12</v>
      </c>
      <c r="P15" s="3798"/>
    </row>
    <row r="16" spans="1:16" ht="12.75" customHeight="1" x14ac:dyDescent="0.2">
      <c r="A16" s="3799" t="s">
        <v>13</v>
      </c>
      <c r="B16" s="3800"/>
      <c r="C16" s="3800"/>
      <c r="D16" s="3801"/>
      <c r="E16" s="3800"/>
      <c r="F16" s="3800"/>
      <c r="G16" s="3800"/>
      <c r="H16" s="3800"/>
      <c r="I16" s="3801"/>
      <c r="J16" s="3800"/>
      <c r="K16" s="3800"/>
      <c r="L16" s="3800"/>
      <c r="M16" s="3800"/>
      <c r="N16" s="3802"/>
      <c r="O16" s="3803"/>
      <c r="P16" s="3803"/>
    </row>
    <row r="17" spans="1:47" ht="12.75" customHeight="1" x14ac:dyDescent="0.2">
      <c r="A17" s="3804" t="s">
        <v>14</v>
      </c>
      <c r="B17" s="3805"/>
      <c r="C17" s="3805"/>
      <c r="D17" s="3806"/>
      <c r="E17" s="3805"/>
      <c r="F17" s="3805"/>
      <c r="G17" s="3805"/>
      <c r="H17" s="3805"/>
      <c r="I17" s="3806"/>
      <c r="J17" s="3805"/>
      <c r="K17" s="3805"/>
      <c r="L17" s="3805"/>
      <c r="M17" s="3805"/>
      <c r="N17" s="3807" t="s">
        <v>15</v>
      </c>
      <c r="O17" s="3808" t="s">
        <v>16</v>
      </c>
      <c r="P17" s="3809"/>
    </row>
    <row r="18" spans="1:47" ht="12.75" customHeight="1" x14ac:dyDescent="0.2">
      <c r="A18" s="3810"/>
      <c r="B18" s="3811"/>
      <c r="C18" s="3811"/>
      <c r="D18" s="3812"/>
      <c r="E18" s="3811"/>
      <c r="F18" s="3811"/>
      <c r="G18" s="3811"/>
      <c r="H18" s="3811"/>
      <c r="I18" s="3812"/>
      <c r="J18" s="3811"/>
      <c r="K18" s="3811"/>
      <c r="L18" s="3811"/>
      <c r="M18" s="3811"/>
      <c r="N18" s="3813"/>
      <c r="O18" s="3814"/>
      <c r="P18" s="3815" t="s">
        <v>8</v>
      </c>
    </row>
    <row r="19" spans="1:47" ht="12.75" customHeight="1" x14ac:dyDescent="0.2">
      <c r="A19" s="3816"/>
      <c r="B19" s="3817"/>
      <c r="C19" s="3817"/>
      <c r="D19" s="3818"/>
      <c r="E19" s="3817"/>
      <c r="F19" s="3817"/>
      <c r="G19" s="3817"/>
      <c r="H19" s="3817"/>
      <c r="I19" s="3818"/>
      <c r="J19" s="3817"/>
      <c r="K19" s="3819"/>
      <c r="L19" s="3817" t="s">
        <v>17</v>
      </c>
      <c r="M19" s="3817"/>
      <c r="N19" s="3820"/>
      <c r="O19" s="3821"/>
      <c r="P19" s="3822"/>
      <c r="AU19" s="3823"/>
    </row>
    <row r="20" spans="1:47" ht="12.75" customHeight="1" x14ac:dyDescent="0.2">
      <c r="A20" s="3824"/>
      <c r="B20" s="3825"/>
      <c r="C20" s="3825"/>
      <c r="D20" s="3826"/>
      <c r="E20" s="3825"/>
      <c r="F20" s="3825"/>
      <c r="G20" s="3825"/>
      <c r="H20" s="3825"/>
      <c r="I20" s="3826"/>
      <c r="J20" s="3825"/>
      <c r="K20" s="3825"/>
      <c r="L20" s="3825"/>
      <c r="M20" s="3825"/>
      <c r="N20" s="3827"/>
      <c r="O20" s="3828"/>
      <c r="P20" s="3829"/>
    </row>
    <row r="21" spans="1:47" ht="12.75" customHeight="1" x14ac:dyDescent="0.2">
      <c r="A21" s="3830"/>
      <c r="B21" s="3831"/>
      <c r="C21" s="3832"/>
      <c r="D21" s="3832"/>
      <c r="E21" s="3831"/>
      <c r="F21" s="3831"/>
      <c r="G21" s="3831"/>
      <c r="H21" s="3831" t="s">
        <v>8</v>
      </c>
      <c r="I21" s="3833"/>
      <c r="J21" s="3831"/>
      <c r="K21" s="3831"/>
      <c r="L21" s="3831"/>
      <c r="M21" s="3831"/>
      <c r="N21" s="3834"/>
      <c r="O21" s="3835"/>
      <c r="P21" s="3836"/>
    </row>
    <row r="22" spans="1:47" ht="12.75" customHeight="1" x14ac:dyDescent="0.2">
      <c r="A22" s="3837"/>
      <c r="B22" s="3838"/>
      <c r="C22" s="3838"/>
      <c r="D22" s="3839"/>
      <c r="E22" s="3838"/>
      <c r="F22" s="3838"/>
      <c r="G22" s="3838"/>
      <c r="H22" s="3838"/>
      <c r="I22" s="3839"/>
      <c r="J22" s="3838"/>
      <c r="K22" s="3838"/>
      <c r="L22" s="3838"/>
      <c r="M22" s="3838"/>
      <c r="N22" s="3838"/>
      <c r="O22" s="3838"/>
      <c r="P22" s="3840"/>
    </row>
    <row r="23" spans="1:47" ht="12.75" customHeight="1" x14ac:dyDescent="0.2">
      <c r="A23" s="3841" t="s">
        <v>18</v>
      </c>
      <c r="B23" s="3842"/>
      <c r="C23" s="3842"/>
      <c r="D23" s="3843"/>
      <c r="E23" s="3844" t="s">
        <v>19</v>
      </c>
      <c r="F23" s="3844"/>
      <c r="G23" s="3844"/>
      <c r="H23" s="3844"/>
      <c r="I23" s="3844"/>
      <c r="J23" s="3844"/>
      <c r="K23" s="3844"/>
      <c r="L23" s="3844"/>
      <c r="M23" s="3842"/>
      <c r="N23" s="3842"/>
      <c r="O23" s="3842"/>
      <c r="P23" s="3845"/>
    </row>
    <row r="24" spans="1:47" ht="15.75" x14ac:dyDescent="0.25">
      <c r="A24" s="3846"/>
      <c r="B24" s="3847"/>
      <c r="C24" s="3847"/>
      <c r="D24" s="3848"/>
      <c r="E24" s="3849" t="s">
        <v>20</v>
      </c>
      <c r="F24" s="3849"/>
      <c r="G24" s="3849"/>
      <c r="H24" s="3849"/>
      <c r="I24" s="3849"/>
      <c r="J24" s="3849"/>
      <c r="K24" s="3849"/>
      <c r="L24" s="3849"/>
      <c r="M24" s="3847"/>
      <c r="N24" s="3847"/>
      <c r="O24" s="3847"/>
      <c r="P24" s="3850"/>
    </row>
    <row r="25" spans="1:47" ht="12.75" customHeight="1" x14ac:dyDescent="0.2">
      <c r="A25" s="3851"/>
      <c r="B25" s="3852" t="s">
        <v>21</v>
      </c>
      <c r="C25" s="3853"/>
      <c r="D25" s="3853"/>
      <c r="E25" s="3853"/>
      <c r="F25" s="3853"/>
      <c r="G25" s="3853"/>
      <c r="H25" s="3853"/>
      <c r="I25" s="3853"/>
      <c r="J25" s="3853"/>
      <c r="K25" s="3853"/>
      <c r="L25" s="3853"/>
      <c r="M25" s="3853"/>
      <c r="N25" s="3853"/>
      <c r="O25" s="3854"/>
      <c r="P25" s="3855"/>
    </row>
    <row r="26" spans="1:47" ht="12.75" customHeight="1" x14ac:dyDescent="0.2">
      <c r="A26" s="3856" t="s">
        <v>22</v>
      </c>
      <c r="B26" s="3857" t="s">
        <v>23</v>
      </c>
      <c r="C26" s="3857"/>
      <c r="D26" s="3856" t="s">
        <v>24</v>
      </c>
      <c r="E26" s="3856" t="s">
        <v>25</v>
      </c>
      <c r="F26" s="3856" t="s">
        <v>22</v>
      </c>
      <c r="G26" s="3857" t="s">
        <v>23</v>
      </c>
      <c r="H26" s="3857"/>
      <c r="I26" s="3856" t="s">
        <v>24</v>
      </c>
      <c r="J26" s="3856" t="s">
        <v>25</v>
      </c>
      <c r="K26" s="3856" t="s">
        <v>22</v>
      </c>
      <c r="L26" s="3857" t="s">
        <v>23</v>
      </c>
      <c r="M26" s="3857"/>
      <c r="N26" s="3858" t="s">
        <v>24</v>
      </c>
      <c r="O26" s="3856" t="s">
        <v>25</v>
      </c>
      <c r="P26" s="3859"/>
    </row>
    <row r="27" spans="1:47" ht="12.75" customHeight="1" x14ac:dyDescent="0.2">
      <c r="A27" s="3860"/>
      <c r="B27" s="3861" t="s">
        <v>26</v>
      </c>
      <c r="C27" s="3861" t="s">
        <v>2</v>
      </c>
      <c r="D27" s="3860"/>
      <c r="E27" s="3860"/>
      <c r="F27" s="3860"/>
      <c r="G27" s="3861" t="s">
        <v>26</v>
      </c>
      <c r="H27" s="3861" t="s">
        <v>2</v>
      </c>
      <c r="I27" s="3860"/>
      <c r="J27" s="3860"/>
      <c r="K27" s="3860"/>
      <c r="L27" s="3861" t="s">
        <v>26</v>
      </c>
      <c r="M27" s="3861" t="s">
        <v>2</v>
      </c>
      <c r="N27" s="3862"/>
      <c r="O27" s="3860"/>
      <c r="P27" s="3863"/>
      <c r="Q27" s="10730" t="s">
        <v>161</v>
      </c>
      <c r="R27" s="10731"/>
      <c r="S27" s="1" t="s">
        <v>162</v>
      </c>
    </row>
    <row r="28" spans="1:47" ht="12.75" customHeight="1" x14ac:dyDescent="0.2">
      <c r="A28" s="3864">
        <v>1</v>
      </c>
      <c r="B28" s="3865">
        <v>0</v>
      </c>
      <c r="C28" s="3866">
        <v>0.15</v>
      </c>
      <c r="D28" s="3867">
        <v>16000</v>
      </c>
      <c r="E28" s="3868">
        <f t="shared" ref="E28:E59" si="0">D28*(100-2.68)/100</f>
        <v>15571.2</v>
      </c>
      <c r="F28" s="3869">
        <v>33</v>
      </c>
      <c r="G28" s="3870">
        <v>8</v>
      </c>
      <c r="H28" s="3870">
        <v>8.15</v>
      </c>
      <c r="I28" s="3867">
        <v>16000</v>
      </c>
      <c r="J28" s="3868">
        <f t="shared" ref="J28:J59" si="1">I28*(100-2.68)/100</f>
        <v>15571.2</v>
      </c>
      <c r="K28" s="3869">
        <v>65</v>
      </c>
      <c r="L28" s="3870">
        <v>16</v>
      </c>
      <c r="M28" s="3870">
        <v>16.149999999999999</v>
      </c>
      <c r="N28" s="3867">
        <v>16000</v>
      </c>
      <c r="O28" s="3868">
        <f t="shared" ref="O28:O59" si="2">N28*(100-2.68)/100</f>
        <v>15571.2</v>
      </c>
      <c r="P28" s="3871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3872">
        <v>2</v>
      </c>
      <c r="B29" s="3872">
        <v>0.15</v>
      </c>
      <c r="C29" s="3873">
        <v>0.3</v>
      </c>
      <c r="D29" s="3874">
        <v>16000</v>
      </c>
      <c r="E29" s="3875">
        <f t="shared" si="0"/>
        <v>15571.2</v>
      </c>
      <c r="F29" s="3876">
        <v>34</v>
      </c>
      <c r="G29" s="3877">
        <v>8.15</v>
      </c>
      <c r="H29" s="3877">
        <v>8.3000000000000007</v>
      </c>
      <c r="I29" s="3874">
        <v>16000</v>
      </c>
      <c r="J29" s="3875">
        <f t="shared" si="1"/>
        <v>15571.2</v>
      </c>
      <c r="K29" s="3876">
        <v>66</v>
      </c>
      <c r="L29" s="3877">
        <v>16.149999999999999</v>
      </c>
      <c r="M29" s="3877">
        <v>16.3</v>
      </c>
      <c r="N29" s="3874">
        <v>16000</v>
      </c>
      <c r="O29" s="3875">
        <f t="shared" si="2"/>
        <v>15571.2</v>
      </c>
      <c r="P29" s="3878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3879">
        <v>3</v>
      </c>
      <c r="B30" s="3880">
        <v>0.3</v>
      </c>
      <c r="C30" s="3881">
        <v>0.45</v>
      </c>
      <c r="D30" s="3882">
        <v>16000</v>
      </c>
      <c r="E30" s="3883">
        <f t="shared" si="0"/>
        <v>15571.2</v>
      </c>
      <c r="F30" s="3884">
        <v>35</v>
      </c>
      <c r="G30" s="3885">
        <v>8.3000000000000007</v>
      </c>
      <c r="H30" s="3885">
        <v>8.4499999999999993</v>
      </c>
      <c r="I30" s="3882">
        <v>16000</v>
      </c>
      <c r="J30" s="3883">
        <f t="shared" si="1"/>
        <v>15571.2</v>
      </c>
      <c r="K30" s="3884">
        <v>67</v>
      </c>
      <c r="L30" s="3885">
        <v>16.3</v>
      </c>
      <c r="M30" s="3885">
        <v>16.45</v>
      </c>
      <c r="N30" s="3882">
        <v>16000</v>
      </c>
      <c r="O30" s="3883">
        <f t="shared" si="2"/>
        <v>15571.2</v>
      </c>
      <c r="P30" s="3886"/>
      <c r="Q30" s="8564">
        <v>2</v>
      </c>
      <c r="R30" s="8667">
        <v>2.15</v>
      </c>
      <c r="S30" s="10733">
        <f>AVERAGE(D36:D39)</f>
        <v>16000</v>
      </c>
      <c r="V30" s="3887"/>
    </row>
    <row r="31" spans="1:47" ht="12.75" customHeight="1" x14ac:dyDescent="0.2">
      <c r="A31" s="3888">
        <v>4</v>
      </c>
      <c r="B31" s="3888">
        <v>0.45</v>
      </c>
      <c r="C31" s="3889">
        <v>1</v>
      </c>
      <c r="D31" s="3890">
        <v>16000</v>
      </c>
      <c r="E31" s="3891">
        <f t="shared" si="0"/>
        <v>15571.2</v>
      </c>
      <c r="F31" s="3892">
        <v>36</v>
      </c>
      <c r="G31" s="3889">
        <v>8.4499999999999993</v>
      </c>
      <c r="H31" s="3889">
        <v>9</v>
      </c>
      <c r="I31" s="3890">
        <v>16000</v>
      </c>
      <c r="J31" s="3891">
        <f t="shared" si="1"/>
        <v>15571.2</v>
      </c>
      <c r="K31" s="3892">
        <v>68</v>
      </c>
      <c r="L31" s="3889">
        <v>16.45</v>
      </c>
      <c r="M31" s="3889">
        <v>17</v>
      </c>
      <c r="N31" s="3890">
        <v>16000</v>
      </c>
      <c r="O31" s="3891">
        <f t="shared" si="2"/>
        <v>15571.2</v>
      </c>
      <c r="P31" s="3893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3894">
        <v>5</v>
      </c>
      <c r="B32" s="3895">
        <v>1</v>
      </c>
      <c r="C32" s="3896">
        <v>1.1499999999999999</v>
      </c>
      <c r="D32" s="3897">
        <v>16000</v>
      </c>
      <c r="E32" s="3898">
        <f t="shared" si="0"/>
        <v>15571.2</v>
      </c>
      <c r="F32" s="3899">
        <v>37</v>
      </c>
      <c r="G32" s="3895">
        <v>9</v>
      </c>
      <c r="H32" s="3895">
        <v>9.15</v>
      </c>
      <c r="I32" s="3897">
        <v>16000</v>
      </c>
      <c r="J32" s="3898">
        <f t="shared" si="1"/>
        <v>15571.2</v>
      </c>
      <c r="K32" s="3899">
        <v>69</v>
      </c>
      <c r="L32" s="3895">
        <v>17</v>
      </c>
      <c r="M32" s="3895">
        <v>17.149999999999999</v>
      </c>
      <c r="N32" s="3897">
        <v>16000</v>
      </c>
      <c r="O32" s="3898">
        <f t="shared" si="2"/>
        <v>15571.2</v>
      </c>
      <c r="P32" s="3900"/>
      <c r="Q32" s="8564">
        <v>4</v>
      </c>
      <c r="R32" s="8661">
        <v>4.1500000000000004</v>
      </c>
      <c r="S32" s="10733">
        <f>AVERAGE(D44:D47)</f>
        <v>16000</v>
      </c>
      <c r="AQ32" s="3897"/>
    </row>
    <row r="33" spans="1:19" ht="12.75" customHeight="1" x14ac:dyDescent="0.2">
      <c r="A33" s="3901">
        <v>6</v>
      </c>
      <c r="B33" s="3902">
        <v>1.1499999999999999</v>
      </c>
      <c r="C33" s="3903">
        <v>1.3</v>
      </c>
      <c r="D33" s="3904">
        <v>16000</v>
      </c>
      <c r="E33" s="3905">
        <f t="shared" si="0"/>
        <v>15571.2</v>
      </c>
      <c r="F33" s="3906">
        <v>38</v>
      </c>
      <c r="G33" s="3903">
        <v>9.15</v>
      </c>
      <c r="H33" s="3903">
        <v>9.3000000000000007</v>
      </c>
      <c r="I33" s="3904">
        <v>16000</v>
      </c>
      <c r="J33" s="3905">
        <f t="shared" si="1"/>
        <v>15571.2</v>
      </c>
      <c r="K33" s="3906">
        <v>70</v>
      </c>
      <c r="L33" s="3903">
        <v>17.149999999999999</v>
      </c>
      <c r="M33" s="3903">
        <v>17.3</v>
      </c>
      <c r="N33" s="3904">
        <v>16000</v>
      </c>
      <c r="O33" s="3905">
        <f t="shared" si="2"/>
        <v>15571.2</v>
      </c>
      <c r="P33" s="3907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3908">
        <v>7</v>
      </c>
      <c r="B34" s="3909">
        <v>1.3</v>
      </c>
      <c r="C34" s="3910">
        <v>1.45</v>
      </c>
      <c r="D34" s="3911">
        <v>16000</v>
      </c>
      <c r="E34" s="3912">
        <f t="shared" si="0"/>
        <v>15571.2</v>
      </c>
      <c r="F34" s="3913">
        <v>39</v>
      </c>
      <c r="G34" s="3914">
        <v>9.3000000000000007</v>
      </c>
      <c r="H34" s="3914">
        <v>9.4499999999999993</v>
      </c>
      <c r="I34" s="3911">
        <v>16000</v>
      </c>
      <c r="J34" s="3912">
        <f t="shared" si="1"/>
        <v>15571.2</v>
      </c>
      <c r="K34" s="3913">
        <v>71</v>
      </c>
      <c r="L34" s="3914">
        <v>17.3</v>
      </c>
      <c r="M34" s="3914">
        <v>17.45</v>
      </c>
      <c r="N34" s="3911">
        <v>16000</v>
      </c>
      <c r="O34" s="3912">
        <f t="shared" si="2"/>
        <v>15571.2</v>
      </c>
      <c r="P34" s="3915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3916">
        <v>8</v>
      </c>
      <c r="B35" s="3916">
        <v>1.45</v>
      </c>
      <c r="C35" s="3917">
        <v>2</v>
      </c>
      <c r="D35" s="3918">
        <v>16000</v>
      </c>
      <c r="E35" s="3919">
        <f t="shared" si="0"/>
        <v>15571.2</v>
      </c>
      <c r="F35" s="3920">
        <v>40</v>
      </c>
      <c r="G35" s="3917">
        <v>9.4499999999999993</v>
      </c>
      <c r="H35" s="3917">
        <v>10</v>
      </c>
      <c r="I35" s="3918">
        <v>16000</v>
      </c>
      <c r="J35" s="3919">
        <f t="shared" si="1"/>
        <v>15571.2</v>
      </c>
      <c r="K35" s="3920">
        <v>72</v>
      </c>
      <c r="L35" s="3921">
        <v>17.45</v>
      </c>
      <c r="M35" s="3917">
        <v>18</v>
      </c>
      <c r="N35" s="3918">
        <v>16000</v>
      </c>
      <c r="O35" s="3919">
        <f t="shared" si="2"/>
        <v>15571.2</v>
      </c>
      <c r="P35" s="3922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3923">
        <v>9</v>
      </c>
      <c r="B36" s="3924">
        <v>2</v>
      </c>
      <c r="C36" s="3925">
        <v>2.15</v>
      </c>
      <c r="D36" s="3926">
        <v>16000</v>
      </c>
      <c r="E36" s="3927">
        <f t="shared" si="0"/>
        <v>15571.2</v>
      </c>
      <c r="F36" s="3928">
        <v>41</v>
      </c>
      <c r="G36" s="3929">
        <v>10</v>
      </c>
      <c r="H36" s="3930">
        <v>10.15</v>
      </c>
      <c r="I36" s="3926">
        <v>16000</v>
      </c>
      <c r="J36" s="3927">
        <f t="shared" si="1"/>
        <v>15571.2</v>
      </c>
      <c r="K36" s="3928">
        <v>73</v>
      </c>
      <c r="L36" s="3930">
        <v>18</v>
      </c>
      <c r="M36" s="3929">
        <v>18.149999999999999</v>
      </c>
      <c r="N36" s="3926">
        <v>16000</v>
      </c>
      <c r="O36" s="3927">
        <f t="shared" si="2"/>
        <v>15571.2</v>
      </c>
      <c r="P36" s="3931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3932">
        <v>10</v>
      </c>
      <c r="B37" s="3932">
        <v>2.15</v>
      </c>
      <c r="C37" s="3933">
        <v>2.2999999999999998</v>
      </c>
      <c r="D37" s="3934">
        <v>16000</v>
      </c>
      <c r="E37" s="3935">
        <f t="shared" si="0"/>
        <v>15571.2</v>
      </c>
      <c r="F37" s="3936">
        <v>42</v>
      </c>
      <c r="G37" s="3933">
        <v>10.15</v>
      </c>
      <c r="H37" s="3937">
        <v>10.3</v>
      </c>
      <c r="I37" s="3934">
        <v>16000</v>
      </c>
      <c r="J37" s="3935">
        <f t="shared" si="1"/>
        <v>15571.2</v>
      </c>
      <c r="K37" s="3936">
        <v>74</v>
      </c>
      <c r="L37" s="3937">
        <v>18.149999999999999</v>
      </c>
      <c r="M37" s="3933">
        <v>18.3</v>
      </c>
      <c r="N37" s="3934">
        <v>16000</v>
      </c>
      <c r="O37" s="3935">
        <f t="shared" si="2"/>
        <v>15571.2</v>
      </c>
      <c r="P37" s="3938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3939">
        <v>11</v>
      </c>
      <c r="B38" s="3940">
        <v>2.2999999999999998</v>
      </c>
      <c r="C38" s="3941">
        <v>2.4500000000000002</v>
      </c>
      <c r="D38" s="3942">
        <v>16000</v>
      </c>
      <c r="E38" s="3943">
        <f t="shared" si="0"/>
        <v>15571.2</v>
      </c>
      <c r="F38" s="3944">
        <v>43</v>
      </c>
      <c r="G38" s="3945">
        <v>10.3</v>
      </c>
      <c r="H38" s="3946">
        <v>10.45</v>
      </c>
      <c r="I38" s="3942">
        <v>16000</v>
      </c>
      <c r="J38" s="3943">
        <f t="shared" si="1"/>
        <v>15571.2</v>
      </c>
      <c r="K38" s="3944">
        <v>75</v>
      </c>
      <c r="L38" s="3946">
        <v>18.3</v>
      </c>
      <c r="M38" s="3945">
        <v>18.45</v>
      </c>
      <c r="N38" s="3942">
        <v>16000</v>
      </c>
      <c r="O38" s="3943">
        <f t="shared" si="2"/>
        <v>15571.2</v>
      </c>
      <c r="P38" s="3947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3948">
        <v>12</v>
      </c>
      <c r="B39" s="3948">
        <v>2.4500000000000002</v>
      </c>
      <c r="C39" s="3949">
        <v>3</v>
      </c>
      <c r="D39" s="3950">
        <v>16000</v>
      </c>
      <c r="E39" s="3951">
        <f t="shared" si="0"/>
        <v>15571.2</v>
      </c>
      <c r="F39" s="3952">
        <v>44</v>
      </c>
      <c r="G39" s="3949">
        <v>10.45</v>
      </c>
      <c r="H39" s="3953">
        <v>11</v>
      </c>
      <c r="I39" s="3950">
        <v>16000</v>
      </c>
      <c r="J39" s="3951">
        <f t="shared" si="1"/>
        <v>15571.2</v>
      </c>
      <c r="K39" s="3952">
        <v>76</v>
      </c>
      <c r="L39" s="3953">
        <v>18.45</v>
      </c>
      <c r="M39" s="3949">
        <v>19</v>
      </c>
      <c r="N39" s="3950">
        <v>16000</v>
      </c>
      <c r="O39" s="3951">
        <f t="shared" si="2"/>
        <v>15571.2</v>
      </c>
      <c r="P39" s="3954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3955">
        <v>13</v>
      </c>
      <c r="B40" s="3956">
        <v>3</v>
      </c>
      <c r="C40" s="3957">
        <v>3.15</v>
      </c>
      <c r="D40" s="3958">
        <v>16000</v>
      </c>
      <c r="E40" s="3959">
        <f t="shared" si="0"/>
        <v>15571.2</v>
      </c>
      <c r="F40" s="3960">
        <v>45</v>
      </c>
      <c r="G40" s="3961">
        <v>11</v>
      </c>
      <c r="H40" s="3962">
        <v>11.15</v>
      </c>
      <c r="I40" s="3958">
        <v>16000</v>
      </c>
      <c r="J40" s="3959">
        <f t="shared" si="1"/>
        <v>15571.2</v>
      </c>
      <c r="K40" s="3960">
        <v>77</v>
      </c>
      <c r="L40" s="3962">
        <v>19</v>
      </c>
      <c r="M40" s="3961">
        <v>19.149999999999999</v>
      </c>
      <c r="N40" s="3958">
        <v>16000</v>
      </c>
      <c r="O40" s="3959">
        <f t="shared" si="2"/>
        <v>15571.2</v>
      </c>
      <c r="P40" s="3963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3964">
        <v>14</v>
      </c>
      <c r="B41" s="3964">
        <v>3.15</v>
      </c>
      <c r="C41" s="3965">
        <v>3.3</v>
      </c>
      <c r="D41" s="3966">
        <v>16000</v>
      </c>
      <c r="E41" s="3967">
        <f t="shared" si="0"/>
        <v>15571.2</v>
      </c>
      <c r="F41" s="3968">
        <v>46</v>
      </c>
      <c r="G41" s="3969">
        <v>11.15</v>
      </c>
      <c r="H41" s="3965">
        <v>11.3</v>
      </c>
      <c r="I41" s="3966">
        <v>16000</v>
      </c>
      <c r="J41" s="3967">
        <f t="shared" si="1"/>
        <v>15571.2</v>
      </c>
      <c r="K41" s="3968">
        <v>78</v>
      </c>
      <c r="L41" s="3965">
        <v>19.149999999999999</v>
      </c>
      <c r="M41" s="3969">
        <v>19.3</v>
      </c>
      <c r="N41" s="3966">
        <v>16000</v>
      </c>
      <c r="O41" s="3967">
        <f t="shared" si="2"/>
        <v>15571.2</v>
      </c>
      <c r="P41" s="3970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3971">
        <v>15</v>
      </c>
      <c r="B42" s="3972">
        <v>3.3</v>
      </c>
      <c r="C42" s="3973">
        <v>3.45</v>
      </c>
      <c r="D42" s="3974">
        <v>16000</v>
      </c>
      <c r="E42" s="3975">
        <f t="shared" si="0"/>
        <v>15571.2</v>
      </c>
      <c r="F42" s="3976">
        <v>47</v>
      </c>
      <c r="G42" s="3977">
        <v>11.3</v>
      </c>
      <c r="H42" s="3978">
        <v>11.45</v>
      </c>
      <c r="I42" s="3974">
        <v>16000</v>
      </c>
      <c r="J42" s="3975">
        <f t="shared" si="1"/>
        <v>15571.2</v>
      </c>
      <c r="K42" s="3976">
        <v>79</v>
      </c>
      <c r="L42" s="3978">
        <v>19.3</v>
      </c>
      <c r="M42" s="3977">
        <v>19.45</v>
      </c>
      <c r="N42" s="3974">
        <v>16000</v>
      </c>
      <c r="O42" s="3975">
        <f t="shared" si="2"/>
        <v>15571.2</v>
      </c>
      <c r="P42" s="3979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3980">
        <v>16</v>
      </c>
      <c r="B43" s="3980">
        <v>3.45</v>
      </c>
      <c r="C43" s="3981">
        <v>4</v>
      </c>
      <c r="D43" s="3982">
        <v>16000</v>
      </c>
      <c r="E43" s="3983">
        <f t="shared" si="0"/>
        <v>15571.2</v>
      </c>
      <c r="F43" s="3984">
        <v>48</v>
      </c>
      <c r="G43" s="3985">
        <v>11.45</v>
      </c>
      <c r="H43" s="3981">
        <v>12</v>
      </c>
      <c r="I43" s="3982">
        <v>16000</v>
      </c>
      <c r="J43" s="3983">
        <f t="shared" si="1"/>
        <v>15571.2</v>
      </c>
      <c r="K43" s="3984">
        <v>80</v>
      </c>
      <c r="L43" s="3981">
        <v>19.45</v>
      </c>
      <c r="M43" s="3981">
        <v>20</v>
      </c>
      <c r="N43" s="3982">
        <v>16000</v>
      </c>
      <c r="O43" s="3983">
        <f t="shared" si="2"/>
        <v>15571.2</v>
      </c>
      <c r="P43" s="3986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3987">
        <v>17</v>
      </c>
      <c r="B44" s="3988">
        <v>4</v>
      </c>
      <c r="C44" s="3989">
        <v>4.1500000000000004</v>
      </c>
      <c r="D44" s="3990">
        <v>16000</v>
      </c>
      <c r="E44" s="3991">
        <f t="shared" si="0"/>
        <v>15571.2</v>
      </c>
      <c r="F44" s="3992">
        <v>49</v>
      </c>
      <c r="G44" s="3993">
        <v>12</v>
      </c>
      <c r="H44" s="3994">
        <v>12.15</v>
      </c>
      <c r="I44" s="3990">
        <v>16000</v>
      </c>
      <c r="J44" s="3991">
        <f t="shared" si="1"/>
        <v>15571.2</v>
      </c>
      <c r="K44" s="3992">
        <v>81</v>
      </c>
      <c r="L44" s="3994">
        <v>20</v>
      </c>
      <c r="M44" s="3993">
        <v>20.149999999999999</v>
      </c>
      <c r="N44" s="3990">
        <v>16000</v>
      </c>
      <c r="O44" s="3991">
        <f t="shared" si="2"/>
        <v>15571.2</v>
      </c>
      <c r="P44" s="3995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3996">
        <v>18</v>
      </c>
      <c r="B45" s="3996">
        <v>4.1500000000000004</v>
      </c>
      <c r="C45" s="3997">
        <v>4.3</v>
      </c>
      <c r="D45" s="3998">
        <v>16000</v>
      </c>
      <c r="E45" s="3999">
        <f t="shared" si="0"/>
        <v>15571.2</v>
      </c>
      <c r="F45" s="4000">
        <v>50</v>
      </c>
      <c r="G45" s="4001">
        <v>12.15</v>
      </c>
      <c r="H45" s="3997">
        <v>12.3</v>
      </c>
      <c r="I45" s="3998">
        <v>16000</v>
      </c>
      <c r="J45" s="3999">
        <f t="shared" si="1"/>
        <v>15571.2</v>
      </c>
      <c r="K45" s="4000">
        <v>82</v>
      </c>
      <c r="L45" s="3997">
        <v>20.149999999999999</v>
      </c>
      <c r="M45" s="4001">
        <v>20.3</v>
      </c>
      <c r="N45" s="3998">
        <v>16000</v>
      </c>
      <c r="O45" s="3999">
        <f t="shared" si="2"/>
        <v>15571.2</v>
      </c>
      <c r="P45" s="4002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4003">
        <v>19</v>
      </c>
      <c r="B46" s="4004">
        <v>4.3</v>
      </c>
      <c r="C46" s="4005">
        <v>4.45</v>
      </c>
      <c r="D46" s="4006">
        <v>16000</v>
      </c>
      <c r="E46" s="4007">
        <f t="shared" si="0"/>
        <v>15571.2</v>
      </c>
      <c r="F46" s="4008">
        <v>51</v>
      </c>
      <c r="G46" s="4009">
        <v>12.3</v>
      </c>
      <c r="H46" s="4010">
        <v>12.45</v>
      </c>
      <c r="I46" s="4006">
        <v>16000</v>
      </c>
      <c r="J46" s="4007">
        <f t="shared" si="1"/>
        <v>15571.2</v>
      </c>
      <c r="K46" s="4008">
        <v>83</v>
      </c>
      <c r="L46" s="4010">
        <v>20.3</v>
      </c>
      <c r="M46" s="4009">
        <v>20.45</v>
      </c>
      <c r="N46" s="4006">
        <v>16000</v>
      </c>
      <c r="O46" s="4007">
        <f t="shared" si="2"/>
        <v>15571.2</v>
      </c>
      <c r="P46" s="4011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4012">
        <v>20</v>
      </c>
      <c r="B47" s="4012">
        <v>4.45</v>
      </c>
      <c r="C47" s="4013">
        <v>5</v>
      </c>
      <c r="D47" s="4014">
        <v>16000</v>
      </c>
      <c r="E47" s="4015">
        <f t="shared" si="0"/>
        <v>15571.2</v>
      </c>
      <c r="F47" s="4016">
        <v>52</v>
      </c>
      <c r="G47" s="4017">
        <v>12.45</v>
      </c>
      <c r="H47" s="4013">
        <v>13</v>
      </c>
      <c r="I47" s="4014">
        <v>16000</v>
      </c>
      <c r="J47" s="4015">
        <f t="shared" si="1"/>
        <v>15571.2</v>
      </c>
      <c r="K47" s="4016">
        <v>84</v>
      </c>
      <c r="L47" s="4013">
        <v>20.45</v>
      </c>
      <c r="M47" s="4017">
        <v>21</v>
      </c>
      <c r="N47" s="4014">
        <v>16000</v>
      </c>
      <c r="O47" s="4015">
        <f t="shared" si="2"/>
        <v>15571.2</v>
      </c>
      <c r="P47" s="4018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4019">
        <v>21</v>
      </c>
      <c r="B48" s="4020">
        <v>5</v>
      </c>
      <c r="C48" s="4021">
        <v>5.15</v>
      </c>
      <c r="D48" s="4022">
        <v>16000</v>
      </c>
      <c r="E48" s="4023">
        <f t="shared" si="0"/>
        <v>15571.2</v>
      </c>
      <c r="F48" s="4024">
        <v>53</v>
      </c>
      <c r="G48" s="4020">
        <v>13</v>
      </c>
      <c r="H48" s="4025">
        <v>13.15</v>
      </c>
      <c r="I48" s="4022">
        <v>16000</v>
      </c>
      <c r="J48" s="4023">
        <f t="shared" si="1"/>
        <v>15571.2</v>
      </c>
      <c r="K48" s="4024">
        <v>85</v>
      </c>
      <c r="L48" s="4025">
        <v>21</v>
      </c>
      <c r="M48" s="4020">
        <v>21.15</v>
      </c>
      <c r="N48" s="4022">
        <v>16000</v>
      </c>
      <c r="O48" s="4023">
        <f t="shared" si="2"/>
        <v>15571.2</v>
      </c>
      <c r="P48" s="4026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4027">
        <v>22</v>
      </c>
      <c r="B49" s="4028">
        <v>5.15</v>
      </c>
      <c r="C49" s="4029">
        <v>5.3</v>
      </c>
      <c r="D49" s="4030">
        <v>16000</v>
      </c>
      <c r="E49" s="4031">
        <f t="shared" si="0"/>
        <v>15571.2</v>
      </c>
      <c r="F49" s="4032">
        <v>54</v>
      </c>
      <c r="G49" s="4033">
        <v>13.15</v>
      </c>
      <c r="H49" s="4029">
        <v>13.3</v>
      </c>
      <c r="I49" s="4030">
        <v>16000</v>
      </c>
      <c r="J49" s="4031">
        <f t="shared" si="1"/>
        <v>15571.2</v>
      </c>
      <c r="K49" s="4032">
        <v>86</v>
      </c>
      <c r="L49" s="4029">
        <v>21.15</v>
      </c>
      <c r="M49" s="4033">
        <v>21.3</v>
      </c>
      <c r="N49" s="4030">
        <v>16000</v>
      </c>
      <c r="O49" s="4031">
        <f t="shared" si="2"/>
        <v>15571.2</v>
      </c>
      <c r="P49" s="4034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4035">
        <v>23</v>
      </c>
      <c r="B50" s="4036">
        <v>5.3</v>
      </c>
      <c r="C50" s="4037">
        <v>5.45</v>
      </c>
      <c r="D50" s="4038">
        <v>16000</v>
      </c>
      <c r="E50" s="4039">
        <f t="shared" si="0"/>
        <v>15571.2</v>
      </c>
      <c r="F50" s="4040">
        <v>55</v>
      </c>
      <c r="G50" s="4036">
        <v>13.3</v>
      </c>
      <c r="H50" s="4041">
        <v>13.45</v>
      </c>
      <c r="I50" s="4038">
        <v>16000</v>
      </c>
      <c r="J50" s="4039">
        <f t="shared" si="1"/>
        <v>15571.2</v>
      </c>
      <c r="K50" s="4040">
        <v>87</v>
      </c>
      <c r="L50" s="4041">
        <v>21.3</v>
      </c>
      <c r="M50" s="4036">
        <v>21.45</v>
      </c>
      <c r="N50" s="4038">
        <v>16000</v>
      </c>
      <c r="O50" s="4039">
        <f t="shared" si="2"/>
        <v>15571.2</v>
      </c>
      <c r="P50" s="4042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4043">
        <v>24</v>
      </c>
      <c r="B51" s="4044">
        <v>5.45</v>
      </c>
      <c r="C51" s="4045">
        <v>6</v>
      </c>
      <c r="D51" s="4046">
        <v>16000</v>
      </c>
      <c r="E51" s="4047">
        <f t="shared" si="0"/>
        <v>15571.2</v>
      </c>
      <c r="F51" s="4048">
        <v>56</v>
      </c>
      <c r="G51" s="4049">
        <v>13.45</v>
      </c>
      <c r="H51" s="4045">
        <v>14</v>
      </c>
      <c r="I51" s="4046">
        <v>16000</v>
      </c>
      <c r="J51" s="4047">
        <f t="shared" si="1"/>
        <v>15571.2</v>
      </c>
      <c r="K51" s="4048">
        <v>88</v>
      </c>
      <c r="L51" s="4045">
        <v>21.45</v>
      </c>
      <c r="M51" s="4049">
        <v>22</v>
      </c>
      <c r="N51" s="4046">
        <v>16000</v>
      </c>
      <c r="O51" s="4047">
        <f t="shared" si="2"/>
        <v>15571.2</v>
      </c>
      <c r="P51" s="4050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4051">
        <v>25</v>
      </c>
      <c r="B52" s="4052">
        <v>6</v>
      </c>
      <c r="C52" s="4053">
        <v>6.15</v>
      </c>
      <c r="D52" s="4054">
        <v>16000</v>
      </c>
      <c r="E52" s="4055">
        <f t="shared" si="0"/>
        <v>15571.2</v>
      </c>
      <c r="F52" s="4056">
        <v>57</v>
      </c>
      <c r="G52" s="4052">
        <v>14</v>
      </c>
      <c r="H52" s="4057">
        <v>14.15</v>
      </c>
      <c r="I52" s="4054">
        <v>16000</v>
      </c>
      <c r="J52" s="4055">
        <f t="shared" si="1"/>
        <v>15571.2</v>
      </c>
      <c r="K52" s="4056">
        <v>89</v>
      </c>
      <c r="L52" s="4057">
        <v>22</v>
      </c>
      <c r="M52" s="4052">
        <v>22.15</v>
      </c>
      <c r="N52" s="4054">
        <v>16000</v>
      </c>
      <c r="O52" s="4055">
        <f t="shared" si="2"/>
        <v>15571.2</v>
      </c>
      <c r="P52" s="4058"/>
      <c r="Q52" s="1" t="s">
        <v>163</v>
      </c>
      <c r="R52" s="1"/>
      <c r="S52" s="10733">
        <f>AVERAGE(S28:S51)</f>
        <v>16000</v>
      </c>
    </row>
    <row r="53" spans="1:19" x14ac:dyDescent="0.2">
      <c r="A53" s="4059">
        <v>26</v>
      </c>
      <c r="B53" s="4060">
        <v>6.15</v>
      </c>
      <c r="C53" s="4061">
        <v>6.3</v>
      </c>
      <c r="D53" s="4062">
        <v>16000</v>
      </c>
      <c r="E53" s="4063">
        <f t="shared" si="0"/>
        <v>15571.2</v>
      </c>
      <c r="F53" s="4064">
        <v>58</v>
      </c>
      <c r="G53" s="4065">
        <v>14.15</v>
      </c>
      <c r="H53" s="4061">
        <v>14.3</v>
      </c>
      <c r="I53" s="4062">
        <v>16000</v>
      </c>
      <c r="J53" s="4063">
        <f t="shared" si="1"/>
        <v>15571.2</v>
      </c>
      <c r="K53" s="4064">
        <v>90</v>
      </c>
      <c r="L53" s="4061">
        <v>22.15</v>
      </c>
      <c r="M53" s="4065">
        <v>22.3</v>
      </c>
      <c r="N53" s="4062">
        <v>16000</v>
      </c>
      <c r="O53" s="4063">
        <f t="shared" si="2"/>
        <v>15571.2</v>
      </c>
      <c r="P53" s="4066"/>
    </row>
    <row r="54" spans="1:19" x14ac:dyDescent="0.2">
      <c r="A54" s="4067">
        <v>27</v>
      </c>
      <c r="B54" s="4068">
        <v>6.3</v>
      </c>
      <c r="C54" s="4069">
        <v>6.45</v>
      </c>
      <c r="D54" s="4070">
        <v>16000</v>
      </c>
      <c r="E54" s="4071">
        <f t="shared" si="0"/>
        <v>15571.2</v>
      </c>
      <c r="F54" s="4072">
        <v>59</v>
      </c>
      <c r="G54" s="4068">
        <v>14.3</v>
      </c>
      <c r="H54" s="4073">
        <v>14.45</v>
      </c>
      <c r="I54" s="4070">
        <v>16000</v>
      </c>
      <c r="J54" s="4071">
        <f t="shared" si="1"/>
        <v>15571.2</v>
      </c>
      <c r="K54" s="4072">
        <v>91</v>
      </c>
      <c r="L54" s="4073">
        <v>22.3</v>
      </c>
      <c r="M54" s="4068">
        <v>22.45</v>
      </c>
      <c r="N54" s="4070">
        <v>16000</v>
      </c>
      <c r="O54" s="4071">
        <f t="shared" si="2"/>
        <v>15571.2</v>
      </c>
      <c r="P54" s="4074"/>
    </row>
    <row r="55" spans="1:19" x14ac:dyDescent="0.2">
      <c r="A55" s="4075">
        <v>28</v>
      </c>
      <c r="B55" s="4076">
        <v>6.45</v>
      </c>
      <c r="C55" s="4077">
        <v>7</v>
      </c>
      <c r="D55" s="4078">
        <v>16000</v>
      </c>
      <c r="E55" s="4079">
        <f t="shared" si="0"/>
        <v>15571.2</v>
      </c>
      <c r="F55" s="4080">
        <v>60</v>
      </c>
      <c r="G55" s="4081">
        <v>14.45</v>
      </c>
      <c r="H55" s="4081">
        <v>15</v>
      </c>
      <c r="I55" s="4078">
        <v>16000</v>
      </c>
      <c r="J55" s="4079">
        <f t="shared" si="1"/>
        <v>15571.2</v>
      </c>
      <c r="K55" s="4080">
        <v>92</v>
      </c>
      <c r="L55" s="4077">
        <v>22.45</v>
      </c>
      <c r="M55" s="4081">
        <v>23</v>
      </c>
      <c r="N55" s="4078">
        <v>16000</v>
      </c>
      <c r="O55" s="4079">
        <f t="shared" si="2"/>
        <v>15571.2</v>
      </c>
      <c r="P55" s="4082"/>
    </row>
    <row r="56" spans="1:19" x14ac:dyDescent="0.2">
      <c r="A56" s="4083">
        <v>29</v>
      </c>
      <c r="B56" s="4084">
        <v>7</v>
      </c>
      <c r="C56" s="4085">
        <v>7.15</v>
      </c>
      <c r="D56" s="4086">
        <v>16000</v>
      </c>
      <c r="E56" s="4087">
        <f t="shared" si="0"/>
        <v>15571.2</v>
      </c>
      <c r="F56" s="4088">
        <v>61</v>
      </c>
      <c r="G56" s="4084">
        <v>15</v>
      </c>
      <c r="H56" s="4084">
        <v>15.15</v>
      </c>
      <c r="I56" s="4086">
        <v>16000</v>
      </c>
      <c r="J56" s="4087">
        <f t="shared" si="1"/>
        <v>15571.2</v>
      </c>
      <c r="K56" s="4088">
        <v>93</v>
      </c>
      <c r="L56" s="4089">
        <v>23</v>
      </c>
      <c r="M56" s="4084">
        <v>23.15</v>
      </c>
      <c r="N56" s="4086">
        <v>16000</v>
      </c>
      <c r="O56" s="4087">
        <f t="shared" si="2"/>
        <v>15571.2</v>
      </c>
      <c r="P56" s="4090"/>
    </row>
    <row r="57" spans="1:19" x14ac:dyDescent="0.2">
      <c r="A57" s="4091">
        <v>30</v>
      </c>
      <c r="B57" s="4092">
        <v>7.15</v>
      </c>
      <c r="C57" s="4093">
        <v>7.3</v>
      </c>
      <c r="D57" s="4094">
        <v>16000</v>
      </c>
      <c r="E57" s="4095">
        <f t="shared" si="0"/>
        <v>15571.2</v>
      </c>
      <c r="F57" s="4096">
        <v>62</v>
      </c>
      <c r="G57" s="4097">
        <v>15.15</v>
      </c>
      <c r="H57" s="4097">
        <v>15.3</v>
      </c>
      <c r="I57" s="4094">
        <v>16000</v>
      </c>
      <c r="J57" s="4095">
        <f t="shared" si="1"/>
        <v>15571.2</v>
      </c>
      <c r="K57" s="4096">
        <v>94</v>
      </c>
      <c r="L57" s="4097">
        <v>23.15</v>
      </c>
      <c r="M57" s="4097">
        <v>23.3</v>
      </c>
      <c r="N57" s="4094">
        <v>16000</v>
      </c>
      <c r="O57" s="4095">
        <f t="shared" si="2"/>
        <v>15571.2</v>
      </c>
      <c r="P57" s="4098"/>
    </row>
    <row r="58" spans="1:19" x14ac:dyDescent="0.2">
      <c r="A58" s="4099">
        <v>31</v>
      </c>
      <c r="B58" s="4100">
        <v>7.3</v>
      </c>
      <c r="C58" s="4101">
        <v>7.45</v>
      </c>
      <c r="D58" s="4102">
        <v>16000</v>
      </c>
      <c r="E58" s="4103">
        <f t="shared" si="0"/>
        <v>15571.2</v>
      </c>
      <c r="F58" s="4104">
        <v>63</v>
      </c>
      <c r="G58" s="4100">
        <v>15.3</v>
      </c>
      <c r="H58" s="4100">
        <v>15.45</v>
      </c>
      <c r="I58" s="4102">
        <v>16000</v>
      </c>
      <c r="J58" s="4103">
        <f t="shared" si="1"/>
        <v>15571.2</v>
      </c>
      <c r="K58" s="4104">
        <v>95</v>
      </c>
      <c r="L58" s="4100">
        <v>23.3</v>
      </c>
      <c r="M58" s="4100">
        <v>23.45</v>
      </c>
      <c r="N58" s="4102">
        <v>16000</v>
      </c>
      <c r="O58" s="4103">
        <f t="shared" si="2"/>
        <v>15571.2</v>
      </c>
      <c r="P58" s="4105"/>
    </row>
    <row r="59" spans="1:19" x14ac:dyDescent="0.2">
      <c r="A59" s="4106">
        <v>32</v>
      </c>
      <c r="B59" s="4107">
        <v>7.45</v>
      </c>
      <c r="C59" s="4108">
        <v>8</v>
      </c>
      <c r="D59" s="4109">
        <v>16000</v>
      </c>
      <c r="E59" s="4110">
        <f t="shared" si="0"/>
        <v>15571.2</v>
      </c>
      <c r="F59" s="4111">
        <v>64</v>
      </c>
      <c r="G59" s="4112">
        <v>15.45</v>
      </c>
      <c r="H59" s="4112">
        <v>16</v>
      </c>
      <c r="I59" s="4109">
        <v>16000</v>
      </c>
      <c r="J59" s="4110">
        <f t="shared" si="1"/>
        <v>15571.2</v>
      </c>
      <c r="K59" s="4111">
        <v>96</v>
      </c>
      <c r="L59" s="4112">
        <v>23.45</v>
      </c>
      <c r="M59" s="4112">
        <v>24</v>
      </c>
      <c r="N59" s="4109">
        <v>16000</v>
      </c>
      <c r="O59" s="4110">
        <f t="shared" si="2"/>
        <v>15571.2</v>
      </c>
      <c r="P59" s="4113"/>
    </row>
    <row r="60" spans="1:19" x14ac:dyDescent="0.2">
      <c r="A60" s="4114" t="s">
        <v>27</v>
      </c>
      <c r="B60" s="4115"/>
      <c r="C60" s="4115"/>
      <c r="D60" s="4116">
        <f>SUM(D28:D59)</f>
        <v>512000</v>
      </c>
      <c r="E60" s="4117">
        <f>SUM(E28:E59)</f>
        <v>498278.40000000026</v>
      </c>
      <c r="F60" s="4115"/>
      <c r="G60" s="4115"/>
      <c r="H60" s="4115"/>
      <c r="I60" s="4116">
        <f>SUM(I28:I59)</f>
        <v>512000</v>
      </c>
      <c r="J60" s="4117">
        <f>SUM(J28:J59)</f>
        <v>498278.40000000026</v>
      </c>
      <c r="K60" s="4115"/>
      <c r="L60" s="4115"/>
      <c r="M60" s="4115"/>
      <c r="N60" s="4115">
        <f>SUM(N28:N59)</f>
        <v>512000</v>
      </c>
      <c r="O60" s="4117">
        <f>SUM(O28:O59)</f>
        <v>498278.40000000026</v>
      </c>
      <c r="P60" s="4118"/>
    </row>
    <row r="64" spans="1:19" x14ac:dyDescent="0.2">
      <c r="A64" t="s">
        <v>67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4119"/>
      <c r="B66" s="4120"/>
      <c r="C66" s="4120"/>
      <c r="D66" s="4121"/>
      <c r="E66" s="4120"/>
      <c r="F66" s="4120"/>
      <c r="G66" s="4120"/>
      <c r="H66" s="4120"/>
      <c r="I66" s="4121"/>
      <c r="J66" s="4122"/>
      <c r="K66" s="4120"/>
      <c r="L66" s="4120"/>
      <c r="M66" s="4120"/>
      <c r="N66" s="4120"/>
      <c r="O66" s="4120"/>
      <c r="P66" s="4123"/>
    </row>
    <row r="67" spans="1:16" x14ac:dyDescent="0.2">
      <c r="A67" s="4124" t="s">
        <v>28</v>
      </c>
      <c r="B67" s="4125"/>
      <c r="C67" s="4125"/>
      <c r="D67" s="4126"/>
      <c r="E67" s="4127"/>
      <c r="F67" s="4125"/>
      <c r="G67" s="4125"/>
      <c r="H67" s="4127"/>
      <c r="I67" s="4126"/>
      <c r="J67" s="4128"/>
      <c r="K67" s="4125"/>
      <c r="L67" s="4125"/>
      <c r="M67" s="4125"/>
      <c r="N67" s="4125"/>
      <c r="O67" s="4125"/>
      <c r="P67" s="4129"/>
    </row>
    <row r="68" spans="1:16" x14ac:dyDescent="0.2">
      <c r="A68" s="4130"/>
      <c r="B68" s="4131"/>
      <c r="C68" s="4131"/>
      <c r="D68" s="4131"/>
      <c r="E68" s="4131"/>
      <c r="F68" s="4131"/>
      <c r="G68" s="4131"/>
      <c r="H68" s="4131"/>
      <c r="I68" s="4131"/>
      <c r="J68" s="4131"/>
      <c r="K68" s="4131"/>
      <c r="L68" s="4132"/>
      <c r="M68" s="4132"/>
      <c r="N68" s="4132"/>
      <c r="O68" s="4132"/>
      <c r="P68" s="4133"/>
    </row>
    <row r="69" spans="1:16" x14ac:dyDescent="0.2">
      <c r="A69" s="4134"/>
      <c r="B69" s="4135"/>
      <c r="C69" s="4135"/>
      <c r="D69" s="4136"/>
      <c r="E69" s="4137"/>
      <c r="F69" s="4135"/>
      <c r="G69" s="4135"/>
      <c r="H69" s="4137"/>
      <c r="I69" s="4136"/>
      <c r="J69" s="4138"/>
      <c r="K69" s="4135"/>
      <c r="L69" s="4135"/>
      <c r="M69" s="4135"/>
      <c r="N69" s="4135"/>
      <c r="O69" s="4135"/>
      <c r="P69" s="4139"/>
    </row>
    <row r="70" spans="1:16" x14ac:dyDescent="0.2">
      <c r="A70" s="4140"/>
      <c r="B70" s="4141"/>
      <c r="C70" s="4141"/>
      <c r="D70" s="4142"/>
      <c r="E70" s="4143"/>
      <c r="F70" s="4141"/>
      <c r="G70" s="4141"/>
      <c r="H70" s="4143"/>
      <c r="I70" s="4142"/>
      <c r="J70" s="4141"/>
      <c r="K70" s="4141"/>
      <c r="L70" s="4141"/>
      <c r="M70" s="4141"/>
      <c r="N70" s="4141"/>
      <c r="O70" s="4141"/>
      <c r="P70" s="4144"/>
    </row>
    <row r="71" spans="1:16" x14ac:dyDescent="0.2">
      <c r="A71" s="4145"/>
      <c r="B71" s="4146"/>
      <c r="C71" s="4146"/>
      <c r="D71" s="4147"/>
      <c r="E71" s="4148"/>
      <c r="F71" s="4146"/>
      <c r="G71" s="4146"/>
      <c r="H71" s="4148"/>
      <c r="I71" s="4147"/>
      <c r="J71" s="4146"/>
      <c r="K71" s="4146"/>
      <c r="L71" s="4146"/>
      <c r="M71" s="4146"/>
      <c r="N71" s="4146"/>
      <c r="O71" s="4146"/>
      <c r="P71" s="4149"/>
    </row>
    <row r="72" spans="1:16" x14ac:dyDescent="0.2">
      <c r="A72" s="4150"/>
      <c r="B72" s="4151"/>
      <c r="C72" s="4151"/>
      <c r="D72" s="4152"/>
      <c r="E72" s="4153"/>
      <c r="F72" s="4151"/>
      <c r="G72" s="4151"/>
      <c r="H72" s="4153"/>
      <c r="I72" s="4152"/>
      <c r="J72" s="4151"/>
      <c r="K72" s="4151"/>
      <c r="L72" s="4151"/>
      <c r="M72" s="4151" t="s">
        <v>29</v>
      </c>
      <c r="N72" s="4151"/>
      <c r="O72" s="4151"/>
      <c r="P72" s="4154"/>
    </row>
    <row r="73" spans="1:16" x14ac:dyDescent="0.2">
      <c r="A73" s="4155"/>
      <c r="B73" s="4156"/>
      <c r="C73" s="4156"/>
      <c r="D73" s="4157"/>
      <c r="E73" s="4158"/>
      <c r="F73" s="4156"/>
      <c r="G73" s="4156"/>
      <c r="H73" s="4158"/>
      <c r="I73" s="4157"/>
      <c r="J73" s="4156"/>
      <c r="K73" s="4156"/>
      <c r="L73" s="4156"/>
      <c r="M73" s="4156" t="s">
        <v>30</v>
      </c>
      <c r="N73" s="4156"/>
      <c r="O73" s="4156"/>
      <c r="P73" s="4159"/>
    </row>
    <row r="74" spans="1:16" ht="15.75" x14ac:dyDescent="0.25">
      <c r="E74" s="4160"/>
      <c r="H74" s="4160"/>
    </row>
    <row r="75" spans="1:16" ht="15.75" x14ac:dyDescent="0.25">
      <c r="C75" s="4161"/>
      <c r="E75" s="4162"/>
      <c r="H75" s="4162"/>
    </row>
    <row r="76" spans="1:16" ht="15.75" x14ac:dyDescent="0.25">
      <c r="E76" s="4163"/>
      <c r="H76" s="4163"/>
    </row>
    <row r="77" spans="1:16" ht="15.75" x14ac:dyDescent="0.25">
      <c r="E77" s="4164"/>
      <c r="H77" s="4164"/>
    </row>
    <row r="78" spans="1:16" ht="15.75" x14ac:dyDescent="0.25">
      <c r="E78" s="4165"/>
      <c r="H78" s="4165"/>
    </row>
    <row r="79" spans="1:16" ht="15.75" x14ac:dyDescent="0.25">
      <c r="E79" s="4166"/>
      <c r="H79" s="4166"/>
    </row>
    <row r="80" spans="1:16" ht="15.75" x14ac:dyDescent="0.25">
      <c r="E80" s="4167"/>
      <c r="H80" s="4167"/>
    </row>
    <row r="81" spans="5:13" ht="15.75" x14ac:dyDescent="0.25">
      <c r="E81" s="4168"/>
      <c r="H81" s="4168"/>
    </row>
    <row r="82" spans="5:13" ht="15.75" x14ac:dyDescent="0.25">
      <c r="E82" s="4169"/>
      <c r="H82" s="4169"/>
    </row>
    <row r="83" spans="5:13" ht="15.75" x14ac:dyDescent="0.25">
      <c r="E83" s="4170"/>
      <c r="H83" s="4170"/>
    </row>
    <row r="84" spans="5:13" ht="15.75" x14ac:dyDescent="0.25">
      <c r="E84" s="4171"/>
      <c r="H84" s="4171"/>
    </row>
    <row r="85" spans="5:13" ht="15.75" x14ac:dyDescent="0.25">
      <c r="E85" s="4172"/>
      <c r="H85" s="4172"/>
    </row>
    <row r="86" spans="5:13" ht="15.75" x14ac:dyDescent="0.25">
      <c r="E86" s="4173"/>
      <c r="H86" s="4173"/>
    </row>
    <row r="87" spans="5:13" ht="15.75" x14ac:dyDescent="0.25">
      <c r="E87" s="4174"/>
      <c r="H87" s="4174"/>
    </row>
    <row r="88" spans="5:13" ht="15.75" x14ac:dyDescent="0.25">
      <c r="E88" s="4175"/>
      <c r="H88" s="4175"/>
    </row>
    <row r="89" spans="5:13" ht="15.75" x14ac:dyDescent="0.25">
      <c r="E89" s="4176"/>
      <c r="H89" s="4176"/>
    </row>
    <row r="90" spans="5:13" ht="15.75" x14ac:dyDescent="0.25">
      <c r="E90" s="4177"/>
      <c r="H90" s="4177"/>
    </row>
    <row r="91" spans="5:13" ht="15.75" x14ac:dyDescent="0.25">
      <c r="E91" s="4178"/>
      <c r="H91" s="4178"/>
    </row>
    <row r="92" spans="5:13" ht="15.75" x14ac:dyDescent="0.25">
      <c r="E92" s="4179"/>
      <c r="H92" s="4179"/>
    </row>
    <row r="93" spans="5:13" ht="15.75" x14ac:dyDescent="0.25">
      <c r="E93" s="4180"/>
      <c r="H93" s="4180"/>
    </row>
    <row r="94" spans="5:13" ht="15.75" x14ac:dyDescent="0.25">
      <c r="E94" s="4181"/>
      <c r="H94" s="4181"/>
    </row>
    <row r="95" spans="5:13" ht="15.75" x14ac:dyDescent="0.25">
      <c r="E95" s="4182"/>
      <c r="H95" s="4182"/>
    </row>
    <row r="96" spans="5:13" ht="15.75" x14ac:dyDescent="0.25">
      <c r="E96" s="4183"/>
      <c r="H96" s="4183"/>
      <c r="M96" s="4184" t="s">
        <v>8</v>
      </c>
    </row>
    <row r="97" spans="5:14" ht="15.75" x14ac:dyDescent="0.25">
      <c r="E97" s="4185"/>
      <c r="H97" s="4185"/>
    </row>
    <row r="98" spans="5:14" ht="15.75" x14ac:dyDescent="0.25">
      <c r="E98" s="4186"/>
      <c r="H98" s="4186"/>
    </row>
    <row r="99" spans="5:14" ht="15.75" x14ac:dyDescent="0.25">
      <c r="E99" s="4187"/>
      <c r="H99" s="4187"/>
    </row>
    <row r="101" spans="5:14" x14ac:dyDescent="0.2">
      <c r="N101" s="4188"/>
    </row>
    <row r="126" spans="4:4" x14ac:dyDescent="0.2">
      <c r="D126" s="4189"/>
    </row>
  </sheetData>
  <mergeCells count="1">
    <mergeCell ref="Q27:R27"/>
  </mergeCell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4190"/>
      <c r="B1" s="4191"/>
      <c r="C1" s="4191"/>
      <c r="D1" s="4192"/>
      <c r="E1" s="4191"/>
      <c r="F1" s="4191"/>
      <c r="G1" s="4191"/>
      <c r="H1" s="4191"/>
      <c r="I1" s="4192"/>
      <c r="J1" s="4191"/>
      <c r="K1" s="4191"/>
      <c r="L1" s="4191"/>
      <c r="M1" s="4191"/>
      <c r="N1" s="4191"/>
      <c r="O1" s="4191"/>
      <c r="P1" s="4193"/>
    </row>
    <row r="2" spans="1:16" ht="12.75" customHeight="1" x14ac:dyDescent="0.2">
      <c r="A2" s="4194" t="s">
        <v>0</v>
      </c>
      <c r="B2" s="4195"/>
      <c r="C2" s="4195"/>
      <c r="D2" s="4195"/>
      <c r="E2" s="4195"/>
      <c r="F2" s="4195"/>
      <c r="G2" s="4195"/>
      <c r="H2" s="4195"/>
      <c r="I2" s="4195"/>
      <c r="J2" s="4195"/>
      <c r="K2" s="4195"/>
      <c r="L2" s="4195"/>
      <c r="M2" s="4195"/>
      <c r="N2" s="4195"/>
      <c r="O2" s="4195"/>
      <c r="P2" s="4196"/>
    </row>
    <row r="3" spans="1:16" ht="12.75" customHeight="1" x14ac:dyDescent="0.2">
      <c r="A3" s="4197"/>
      <c r="B3" s="4198"/>
      <c r="C3" s="4198"/>
      <c r="D3" s="4198"/>
      <c r="E3" s="4198"/>
      <c r="F3" s="4198"/>
      <c r="G3" s="4198"/>
      <c r="H3" s="4198"/>
      <c r="I3" s="4198"/>
      <c r="J3" s="4198"/>
      <c r="K3" s="4198"/>
      <c r="L3" s="4198"/>
      <c r="M3" s="4198"/>
      <c r="N3" s="4198"/>
      <c r="O3" s="4198"/>
      <c r="P3" s="4199"/>
    </row>
    <row r="4" spans="1:16" ht="12.75" customHeight="1" x14ac:dyDescent="0.2">
      <c r="A4" s="4200" t="s">
        <v>68</v>
      </c>
      <c r="B4" s="4201"/>
      <c r="C4" s="4201"/>
      <c r="D4" s="4201"/>
      <c r="E4" s="4201"/>
      <c r="F4" s="4201"/>
      <c r="G4" s="4201"/>
      <c r="H4" s="4201"/>
      <c r="I4" s="4201"/>
      <c r="J4" s="4202"/>
      <c r="K4" s="4203"/>
      <c r="L4" s="4203"/>
      <c r="M4" s="4203"/>
      <c r="N4" s="4203"/>
      <c r="O4" s="4203"/>
      <c r="P4" s="4204"/>
    </row>
    <row r="5" spans="1:16" ht="12.75" customHeight="1" x14ac:dyDescent="0.2">
      <c r="A5" s="4205"/>
      <c r="B5" s="4206"/>
      <c r="C5" s="4206"/>
      <c r="D5" s="4207"/>
      <c r="E5" s="4206"/>
      <c r="F5" s="4206"/>
      <c r="G5" s="4206"/>
      <c r="H5" s="4206"/>
      <c r="I5" s="4207"/>
      <c r="J5" s="4206"/>
      <c r="K5" s="4206"/>
      <c r="L5" s="4206"/>
      <c r="M5" s="4206"/>
      <c r="N5" s="4206"/>
      <c r="O5" s="4206"/>
      <c r="P5" s="4208"/>
    </row>
    <row r="6" spans="1:16" ht="12.75" customHeight="1" x14ac:dyDescent="0.2">
      <c r="A6" s="4209" t="s">
        <v>2</v>
      </c>
      <c r="B6" s="4210"/>
      <c r="C6" s="4210"/>
      <c r="D6" s="4211"/>
      <c r="E6" s="4210"/>
      <c r="F6" s="4210"/>
      <c r="G6" s="4210"/>
      <c r="H6" s="4210"/>
      <c r="I6" s="4211"/>
      <c r="J6" s="4210"/>
      <c r="K6" s="4210"/>
      <c r="L6" s="4210"/>
      <c r="M6" s="4210"/>
      <c r="N6" s="4210"/>
      <c r="O6" s="4210"/>
      <c r="P6" s="4212"/>
    </row>
    <row r="7" spans="1:16" ht="12.75" customHeight="1" x14ac:dyDescent="0.2">
      <c r="A7" s="4213" t="s">
        <v>3</v>
      </c>
      <c r="B7" s="4214"/>
      <c r="C7" s="4214"/>
      <c r="D7" s="4215"/>
      <c r="E7" s="4214"/>
      <c r="F7" s="4214"/>
      <c r="G7" s="4214"/>
      <c r="H7" s="4214"/>
      <c r="I7" s="4215"/>
      <c r="J7" s="4214"/>
      <c r="K7" s="4214"/>
      <c r="L7" s="4214"/>
      <c r="M7" s="4214"/>
      <c r="N7" s="4214"/>
      <c r="O7" s="4214"/>
      <c r="P7" s="4216"/>
    </row>
    <row r="8" spans="1:16" ht="12.75" customHeight="1" x14ac:dyDescent="0.2">
      <c r="A8" s="4217" t="s">
        <v>4</v>
      </c>
      <c r="B8" s="4218"/>
      <c r="C8" s="4218"/>
      <c r="D8" s="4219"/>
      <c r="E8" s="4218"/>
      <c r="F8" s="4218"/>
      <c r="G8" s="4218"/>
      <c r="H8" s="4218"/>
      <c r="I8" s="4219"/>
      <c r="J8" s="4218"/>
      <c r="K8" s="4218"/>
      <c r="L8" s="4218"/>
      <c r="M8" s="4218"/>
      <c r="N8" s="4218"/>
      <c r="O8" s="4218"/>
      <c r="P8" s="4220"/>
    </row>
    <row r="9" spans="1:16" ht="12.75" customHeight="1" x14ac:dyDescent="0.2">
      <c r="A9" s="4221" t="s">
        <v>5</v>
      </c>
      <c r="B9" s="4222"/>
      <c r="C9" s="4222"/>
      <c r="D9" s="4223"/>
      <c r="E9" s="4222"/>
      <c r="F9" s="4222"/>
      <c r="G9" s="4222"/>
      <c r="H9" s="4222"/>
      <c r="I9" s="4223"/>
      <c r="J9" s="4222"/>
      <c r="K9" s="4222"/>
      <c r="L9" s="4222"/>
      <c r="M9" s="4222"/>
      <c r="N9" s="4222"/>
      <c r="O9" s="4222"/>
      <c r="P9" s="4224"/>
    </row>
    <row r="10" spans="1:16" ht="12.75" customHeight="1" x14ac:dyDescent="0.2">
      <c r="A10" s="4225" t="s">
        <v>6</v>
      </c>
      <c r="B10" s="4226"/>
      <c r="C10" s="4226"/>
      <c r="D10" s="4227"/>
      <c r="E10" s="4226"/>
      <c r="F10" s="4226"/>
      <c r="G10" s="4226"/>
      <c r="H10" s="4226"/>
      <c r="I10" s="4227"/>
      <c r="J10" s="4226"/>
      <c r="K10" s="4226"/>
      <c r="L10" s="4226"/>
      <c r="M10" s="4226"/>
      <c r="N10" s="4226"/>
      <c r="O10" s="4226"/>
      <c r="P10" s="4228"/>
    </row>
    <row r="11" spans="1:16" ht="12.75" customHeight="1" x14ac:dyDescent="0.2">
      <c r="A11" s="4229"/>
      <c r="B11" s="4230"/>
      <c r="C11" s="4230"/>
      <c r="D11" s="4231"/>
      <c r="E11" s="4230"/>
      <c r="F11" s="4230"/>
      <c r="G11" s="4232"/>
      <c r="H11" s="4230"/>
      <c r="I11" s="4231"/>
      <c r="J11" s="4230"/>
      <c r="K11" s="4230"/>
      <c r="L11" s="4230"/>
      <c r="M11" s="4230"/>
      <c r="N11" s="4230"/>
      <c r="O11" s="4230"/>
      <c r="P11" s="4233"/>
    </row>
    <row r="12" spans="1:16" ht="12.75" customHeight="1" x14ac:dyDescent="0.2">
      <c r="A12" s="4234" t="s">
        <v>69</v>
      </c>
      <c r="B12" s="4235"/>
      <c r="C12" s="4235"/>
      <c r="D12" s="4236"/>
      <c r="E12" s="4235" t="s">
        <v>8</v>
      </c>
      <c r="F12" s="4235"/>
      <c r="G12" s="4235"/>
      <c r="H12" s="4235"/>
      <c r="I12" s="4236"/>
      <c r="J12" s="4235"/>
      <c r="K12" s="4235"/>
      <c r="L12" s="4235"/>
      <c r="M12" s="4235"/>
      <c r="N12" s="4237" t="s">
        <v>70</v>
      </c>
      <c r="O12" s="4235"/>
      <c r="P12" s="4238"/>
    </row>
    <row r="13" spans="1:16" ht="12.75" customHeight="1" x14ac:dyDescent="0.2">
      <c r="A13" s="4239"/>
      <c r="B13" s="4240"/>
      <c r="C13" s="4240"/>
      <c r="D13" s="4241"/>
      <c r="E13" s="4240"/>
      <c r="F13" s="4240"/>
      <c r="G13" s="4240"/>
      <c r="H13" s="4240"/>
      <c r="I13" s="4241"/>
      <c r="J13" s="4240"/>
      <c r="K13" s="4240"/>
      <c r="L13" s="4240"/>
      <c r="M13" s="4240"/>
      <c r="N13" s="4240"/>
      <c r="O13" s="4240"/>
      <c r="P13" s="4242"/>
    </row>
    <row r="14" spans="1:16" ht="12.75" customHeight="1" x14ac:dyDescent="0.2">
      <c r="A14" s="4243" t="s">
        <v>10</v>
      </c>
      <c r="B14" s="4244"/>
      <c r="C14" s="4244"/>
      <c r="D14" s="4245"/>
      <c r="E14" s="4244"/>
      <c r="F14" s="4244"/>
      <c r="G14" s="4244"/>
      <c r="H14" s="4244"/>
      <c r="I14" s="4245"/>
      <c r="J14" s="4244"/>
      <c r="K14" s="4244"/>
      <c r="L14" s="4244"/>
      <c r="M14" s="4244"/>
      <c r="N14" s="4246"/>
      <c r="O14" s="4247"/>
      <c r="P14" s="4248"/>
    </row>
    <row r="15" spans="1:16" ht="12.75" customHeight="1" x14ac:dyDescent="0.2">
      <c r="A15" s="4249"/>
      <c r="B15" s="4250"/>
      <c r="C15" s="4250"/>
      <c r="D15" s="4251"/>
      <c r="E15" s="4250"/>
      <c r="F15" s="4250"/>
      <c r="G15" s="4250"/>
      <c r="H15" s="4250"/>
      <c r="I15" s="4251"/>
      <c r="J15" s="4250"/>
      <c r="K15" s="4250"/>
      <c r="L15" s="4250"/>
      <c r="M15" s="4250"/>
      <c r="N15" s="4252" t="s">
        <v>11</v>
      </c>
      <c r="O15" s="4253" t="s">
        <v>12</v>
      </c>
      <c r="P15" s="4254"/>
    </row>
    <row r="16" spans="1:16" ht="12.75" customHeight="1" x14ac:dyDescent="0.2">
      <c r="A16" s="4255" t="s">
        <v>13</v>
      </c>
      <c r="B16" s="4256"/>
      <c r="C16" s="4256"/>
      <c r="D16" s="4257"/>
      <c r="E16" s="4256"/>
      <c r="F16" s="4256"/>
      <c r="G16" s="4256"/>
      <c r="H16" s="4256"/>
      <c r="I16" s="4257"/>
      <c r="J16" s="4256"/>
      <c r="K16" s="4256"/>
      <c r="L16" s="4256"/>
      <c r="M16" s="4256"/>
      <c r="N16" s="4258"/>
      <c r="O16" s="4259"/>
      <c r="P16" s="4259"/>
    </row>
    <row r="17" spans="1:47" ht="12.75" customHeight="1" x14ac:dyDescent="0.2">
      <c r="A17" s="4260" t="s">
        <v>14</v>
      </c>
      <c r="B17" s="4261"/>
      <c r="C17" s="4261"/>
      <c r="D17" s="4262"/>
      <c r="E17" s="4261"/>
      <c r="F17" s="4261"/>
      <c r="G17" s="4261"/>
      <c r="H17" s="4261"/>
      <c r="I17" s="4262"/>
      <c r="J17" s="4261"/>
      <c r="K17" s="4261"/>
      <c r="L17" s="4261"/>
      <c r="M17" s="4261"/>
      <c r="N17" s="4263" t="s">
        <v>15</v>
      </c>
      <c r="O17" s="4264" t="s">
        <v>16</v>
      </c>
      <c r="P17" s="4265"/>
    </row>
    <row r="18" spans="1:47" ht="12.75" customHeight="1" x14ac:dyDescent="0.2">
      <c r="A18" s="4266"/>
      <c r="B18" s="4267"/>
      <c r="C18" s="4267"/>
      <c r="D18" s="4268"/>
      <c r="E18" s="4267"/>
      <c r="F18" s="4267"/>
      <c r="G18" s="4267"/>
      <c r="H18" s="4267"/>
      <c r="I18" s="4268"/>
      <c r="J18" s="4267"/>
      <c r="K18" s="4267"/>
      <c r="L18" s="4267"/>
      <c r="M18" s="4267"/>
      <c r="N18" s="4269"/>
      <c r="O18" s="4270"/>
      <c r="P18" s="4271" t="s">
        <v>8</v>
      </c>
    </row>
    <row r="19" spans="1:47" ht="12.75" customHeight="1" x14ac:dyDescent="0.2">
      <c r="A19" s="4272"/>
      <c r="B19" s="4273"/>
      <c r="C19" s="4273"/>
      <c r="D19" s="4274"/>
      <c r="E19" s="4273"/>
      <c r="F19" s="4273"/>
      <c r="G19" s="4273"/>
      <c r="H19" s="4273"/>
      <c r="I19" s="4274"/>
      <c r="J19" s="4273"/>
      <c r="K19" s="4275"/>
      <c r="L19" s="4273" t="s">
        <v>17</v>
      </c>
      <c r="M19" s="4273"/>
      <c r="N19" s="4276"/>
      <c r="O19" s="4277"/>
      <c r="P19" s="4278"/>
      <c r="AU19" s="4279"/>
    </row>
    <row r="20" spans="1:47" ht="12.75" customHeight="1" x14ac:dyDescent="0.2">
      <c r="A20" s="4280"/>
      <c r="B20" s="4281"/>
      <c r="C20" s="4281"/>
      <c r="D20" s="4282"/>
      <c r="E20" s="4281"/>
      <c r="F20" s="4281"/>
      <c r="G20" s="4281"/>
      <c r="H20" s="4281"/>
      <c r="I20" s="4282"/>
      <c r="J20" s="4281"/>
      <c r="K20" s="4281"/>
      <c r="L20" s="4281"/>
      <c r="M20" s="4281"/>
      <c r="N20" s="4283"/>
      <c r="O20" s="4284"/>
      <c r="P20" s="4285"/>
    </row>
    <row r="21" spans="1:47" ht="12.75" customHeight="1" x14ac:dyDescent="0.2">
      <c r="A21" s="4286"/>
      <c r="B21" s="4287"/>
      <c r="C21" s="4288"/>
      <c r="D21" s="4288"/>
      <c r="E21" s="4287"/>
      <c r="F21" s="4287"/>
      <c r="G21" s="4287"/>
      <c r="H21" s="4287" t="s">
        <v>8</v>
      </c>
      <c r="I21" s="4289"/>
      <c r="J21" s="4287"/>
      <c r="K21" s="4287"/>
      <c r="L21" s="4287"/>
      <c r="M21" s="4287"/>
      <c r="N21" s="4290"/>
      <c r="O21" s="4291"/>
      <c r="P21" s="4292"/>
    </row>
    <row r="22" spans="1:47" ht="12.75" customHeight="1" x14ac:dyDescent="0.2">
      <c r="A22" s="4293"/>
      <c r="B22" s="4294"/>
      <c r="C22" s="4294"/>
      <c r="D22" s="4295"/>
      <c r="E22" s="4294"/>
      <c r="F22" s="4294"/>
      <c r="G22" s="4294"/>
      <c r="H22" s="4294"/>
      <c r="I22" s="4295"/>
      <c r="J22" s="4294"/>
      <c r="K22" s="4294"/>
      <c r="L22" s="4294"/>
      <c r="M22" s="4294"/>
      <c r="N22" s="4294"/>
      <c r="O22" s="4294"/>
      <c r="P22" s="4296"/>
    </row>
    <row r="23" spans="1:47" ht="12.75" customHeight="1" x14ac:dyDescent="0.2">
      <c r="A23" s="4297" t="s">
        <v>18</v>
      </c>
      <c r="B23" s="4298"/>
      <c r="C23" s="4298"/>
      <c r="D23" s="4299"/>
      <c r="E23" s="4300" t="s">
        <v>19</v>
      </c>
      <c r="F23" s="4300"/>
      <c r="G23" s="4300"/>
      <c r="H23" s="4300"/>
      <c r="I23" s="4300"/>
      <c r="J23" s="4300"/>
      <c r="K23" s="4300"/>
      <c r="L23" s="4300"/>
      <c r="M23" s="4298"/>
      <c r="N23" s="4298"/>
      <c r="O23" s="4298"/>
      <c r="P23" s="4301"/>
    </row>
    <row r="24" spans="1:47" ht="15.75" x14ac:dyDescent="0.25">
      <c r="A24" s="4302"/>
      <c r="B24" s="4303"/>
      <c r="C24" s="4303"/>
      <c r="D24" s="4304"/>
      <c r="E24" s="4305" t="s">
        <v>20</v>
      </c>
      <c r="F24" s="4305"/>
      <c r="G24" s="4305"/>
      <c r="H24" s="4305"/>
      <c r="I24" s="4305"/>
      <c r="J24" s="4305"/>
      <c r="K24" s="4305"/>
      <c r="L24" s="4305"/>
      <c r="M24" s="4303"/>
      <c r="N24" s="4303"/>
      <c r="O24" s="4303"/>
      <c r="P24" s="4306"/>
    </row>
    <row r="25" spans="1:47" ht="12.75" customHeight="1" x14ac:dyDescent="0.2">
      <c r="A25" s="4307"/>
      <c r="B25" s="4308" t="s">
        <v>21</v>
      </c>
      <c r="C25" s="4309"/>
      <c r="D25" s="4309"/>
      <c r="E25" s="4309"/>
      <c r="F25" s="4309"/>
      <c r="G25" s="4309"/>
      <c r="H25" s="4309"/>
      <c r="I25" s="4309"/>
      <c r="J25" s="4309"/>
      <c r="K25" s="4309"/>
      <c r="L25" s="4309"/>
      <c r="M25" s="4309"/>
      <c r="N25" s="4309"/>
      <c r="O25" s="4310"/>
      <c r="P25" s="4311"/>
    </row>
    <row r="26" spans="1:47" ht="12.75" customHeight="1" x14ac:dyDescent="0.2">
      <c r="A26" s="4312" t="s">
        <v>22</v>
      </c>
      <c r="B26" s="4313" t="s">
        <v>23</v>
      </c>
      <c r="C26" s="4313"/>
      <c r="D26" s="4312" t="s">
        <v>24</v>
      </c>
      <c r="E26" s="4312" t="s">
        <v>25</v>
      </c>
      <c r="F26" s="4312" t="s">
        <v>22</v>
      </c>
      <c r="G26" s="4313" t="s">
        <v>23</v>
      </c>
      <c r="H26" s="4313"/>
      <c r="I26" s="4312" t="s">
        <v>24</v>
      </c>
      <c r="J26" s="4312" t="s">
        <v>25</v>
      </c>
      <c r="K26" s="4312" t="s">
        <v>22</v>
      </c>
      <c r="L26" s="4313" t="s">
        <v>23</v>
      </c>
      <c r="M26" s="4313"/>
      <c r="N26" s="4314" t="s">
        <v>24</v>
      </c>
      <c r="O26" s="4312" t="s">
        <v>25</v>
      </c>
      <c r="P26" s="4315"/>
    </row>
    <row r="27" spans="1:47" ht="12.75" customHeight="1" x14ac:dyDescent="0.2">
      <c r="A27" s="4316"/>
      <c r="B27" s="4317" t="s">
        <v>26</v>
      </c>
      <c r="C27" s="4317" t="s">
        <v>2</v>
      </c>
      <c r="D27" s="4316"/>
      <c r="E27" s="4316"/>
      <c r="F27" s="4316"/>
      <c r="G27" s="4317" t="s">
        <v>26</v>
      </c>
      <c r="H27" s="4317" t="s">
        <v>2</v>
      </c>
      <c r="I27" s="4316"/>
      <c r="J27" s="4316"/>
      <c r="K27" s="4316"/>
      <c r="L27" s="4317" t="s">
        <v>26</v>
      </c>
      <c r="M27" s="4317" t="s">
        <v>2</v>
      </c>
      <c r="N27" s="4318"/>
      <c r="O27" s="4316"/>
      <c r="P27" s="4319"/>
      <c r="Q27" s="10730" t="s">
        <v>161</v>
      </c>
      <c r="R27" s="10731"/>
      <c r="S27" s="1" t="s">
        <v>162</v>
      </c>
    </row>
    <row r="28" spans="1:47" ht="12.75" customHeight="1" x14ac:dyDescent="0.2">
      <c r="A28" s="4320">
        <v>1</v>
      </c>
      <c r="B28" s="4321">
        <v>0</v>
      </c>
      <c r="C28" s="4322">
        <v>0.15</v>
      </c>
      <c r="D28" s="4323">
        <v>16000</v>
      </c>
      <c r="E28" s="4324">
        <f t="shared" ref="E28:E59" si="0">D28*(100-2.68)/100</f>
        <v>15571.2</v>
      </c>
      <c r="F28" s="4325">
        <v>33</v>
      </c>
      <c r="G28" s="4326">
        <v>8</v>
      </c>
      <c r="H28" s="4326">
        <v>8.15</v>
      </c>
      <c r="I28" s="4323">
        <v>16000</v>
      </c>
      <c r="J28" s="4324">
        <f t="shared" ref="J28:J59" si="1">I28*(100-2.68)/100</f>
        <v>15571.2</v>
      </c>
      <c r="K28" s="4325">
        <v>65</v>
      </c>
      <c r="L28" s="4326">
        <v>16</v>
      </c>
      <c r="M28" s="4326">
        <v>16.149999999999999</v>
      </c>
      <c r="N28" s="4323">
        <v>16000</v>
      </c>
      <c r="O28" s="4324">
        <f t="shared" ref="O28:O59" si="2">N28*(100-2.68)/100</f>
        <v>15571.2</v>
      </c>
      <c r="P28" s="4327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4328">
        <v>2</v>
      </c>
      <c r="B29" s="4328">
        <v>0.15</v>
      </c>
      <c r="C29" s="4329">
        <v>0.3</v>
      </c>
      <c r="D29" s="4330">
        <v>16000</v>
      </c>
      <c r="E29" s="4331">
        <f t="shared" si="0"/>
        <v>15571.2</v>
      </c>
      <c r="F29" s="4332">
        <v>34</v>
      </c>
      <c r="G29" s="4333">
        <v>8.15</v>
      </c>
      <c r="H29" s="4333">
        <v>8.3000000000000007</v>
      </c>
      <c r="I29" s="4330">
        <v>16000</v>
      </c>
      <c r="J29" s="4331">
        <f t="shared" si="1"/>
        <v>15571.2</v>
      </c>
      <c r="K29" s="4332">
        <v>66</v>
      </c>
      <c r="L29" s="4333">
        <v>16.149999999999999</v>
      </c>
      <c r="M29" s="4333">
        <v>16.3</v>
      </c>
      <c r="N29" s="4330">
        <v>16000</v>
      </c>
      <c r="O29" s="4331">
        <f t="shared" si="2"/>
        <v>15571.2</v>
      </c>
      <c r="P29" s="4334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4335">
        <v>3</v>
      </c>
      <c r="B30" s="4336">
        <v>0.3</v>
      </c>
      <c r="C30" s="4337">
        <v>0.45</v>
      </c>
      <c r="D30" s="4338">
        <v>16000</v>
      </c>
      <c r="E30" s="4339">
        <f t="shared" si="0"/>
        <v>15571.2</v>
      </c>
      <c r="F30" s="4340">
        <v>35</v>
      </c>
      <c r="G30" s="4341">
        <v>8.3000000000000007</v>
      </c>
      <c r="H30" s="4341">
        <v>8.4499999999999993</v>
      </c>
      <c r="I30" s="4338">
        <v>16000</v>
      </c>
      <c r="J30" s="4339">
        <f t="shared" si="1"/>
        <v>15571.2</v>
      </c>
      <c r="K30" s="4340">
        <v>67</v>
      </c>
      <c r="L30" s="4341">
        <v>16.3</v>
      </c>
      <c r="M30" s="4341">
        <v>16.45</v>
      </c>
      <c r="N30" s="4338">
        <v>16000</v>
      </c>
      <c r="O30" s="4339">
        <f t="shared" si="2"/>
        <v>15571.2</v>
      </c>
      <c r="P30" s="4342"/>
      <c r="Q30" s="8564">
        <v>2</v>
      </c>
      <c r="R30" s="8667">
        <v>2.15</v>
      </c>
      <c r="S30" s="10733">
        <f>AVERAGE(D36:D39)</f>
        <v>16000</v>
      </c>
      <c r="V30" s="4343"/>
    </row>
    <row r="31" spans="1:47" ht="12.75" customHeight="1" x14ac:dyDescent="0.2">
      <c r="A31" s="4344">
        <v>4</v>
      </c>
      <c r="B31" s="4344">
        <v>0.45</v>
      </c>
      <c r="C31" s="4345">
        <v>1</v>
      </c>
      <c r="D31" s="4346">
        <v>16000</v>
      </c>
      <c r="E31" s="4347">
        <f t="shared" si="0"/>
        <v>15571.2</v>
      </c>
      <c r="F31" s="4348">
        <v>36</v>
      </c>
      <c r="G31" s="4345">
        <v>8.4499999999999993</v>
      </c>
      <c r="H31" s="4345">
        <v>9</v>
      </c>
      <c r="I31" s="4346">
        <v>16000</v>
      </c>
      <c r="J31" s="4347">
        <f t="shared" si="1"/>
        <v>15571.2</v>
      </c>
      <c r="K31" s="4348">
        <v>68</v>
      </c>
      <c r="L31" s="4345">
        <v>16.45</v>
      </c>
      <c r="M31" s="4345">
        <v>17</v>
      </c>
      <c r="N31" s="4346">
        <v>16000</v>
      </c>
      <c r="O31" s="4347">
        <f t="shared" si="2"/>
        <v>15571.2</v>
      </c>
      <c r="P31" s="4349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4350">
        <v>5</v>
      </c>
      <c r="B32" s="4351">
        <v>1</v>
      </c>
      <c r="C32" s="4352">
        <v>1.1499999999999999</v>
      </c>
      <c r="D32" s="4353">
        <v>16000</v>
      </c>
      <c r="E32" s="4354">
        <f t="shared" si="0"/>
        <v>15571.2</v>
      </c>
      <c r="F32" s="4355">
        <v>37</v>
      </c>
      <c r="G32" s="4351">
        <v>9</v>
      </c>
      <c r="H32" s="4351">
        <v>9.15</v>
      </c>
      <c r="I32" s="4353">
        <v>16000</v>
      </c>
      <c r="J32" s="4354">
        <f t="shared" si="1"/>
        <v>15571.2</v>
      </c>
      <c r="K32" s="4355">
        <v>69</v>
      </c>
      <c r="L32" s="4351">
        <v>17</v>
      </c>
      <c r="M32" s="4351">
        <v>17.149999999999999</v>
      </c>
      <c r="N32" s="4353">
        <v>16000</v>
      </c>
      <c r="O32" s="4354">
        <f t="shared" si="2"/>
        <v>15571.2</v>
      </c>
      <c r="P32" s="4356"/>
      <c r="Q32" s="8564">
        <v>4</v>
      </c>
      <c r="R32" s="8661">
        <v>4.1500000000000004</v>
      </c>
      <c r="S32" s="10733">
        <f>AVERAGE(D44:D47)</f>
        <v>16000</v>
      </c>
      <c r="AQ32" s="4353"/>
    </row>
    <row r="33" spans="1:19" ht="12.75" customHeight="1" x14ac:dyDescent="0.2">
      <c r="A33" s="4357">
        <v>6</v>
      </c>
      <c r="B33" s="4358">
        <v>1.1499999999999999</v>
      </c>
      <c r="C33" s="4359">
        <v>1.3</v>
      </c>
      <c r="D33" s="4360">
        <v>16000</v>
      </c>
      <c r="E33" s="4361">
        <f t="shared" si="0"/>
        <v>15571.2</v>
      </c>
      <c r="F33" s="4362">
        <v>38</v>
      </c>
      <c r="G33" s="4359">
        <v>9.15</v>
      </c>
      <c r="H33" s="4359">
        <v>9.3000000000000007</v>
      </c>
      <c r="I33" s="4360">
        <v>16000</v>
      </c>
      <c r="J33" s="4361">
        <f t="shared" si="1"/>
        <v>15571.2</v>
      </c>
      <c r="K33" s="4362">
        <v>70</v>
      </c>
      <c r="L33" s="4359">
        <v>17.149999999999999</v>
      </c>
      <c r="M33" s="4359">
        <v>17.3</v>
      </c>
      <c r="N33" s="4360">
        <v>16000</v>
      </c>
      <c r="O33" s="4361">
        <f t="shared" si="2"/>
        <v>15571.2</v>
      </c>
      <c r="P33" s="4363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4364">
        <v>7</v>
      </c>
      <c r="B34" s="4365">
        <v>1.3</v>
      </c>
      <c r="C34" s="4366">
        <v>1.45</v>
      </c>
      <c r="D34" s="4367">
        <v>16000</v>
      </c>
      <c r="E34" s="4368">
        <f t="shared" si="0"/>
        <v>15571.2</v>
      </c>
      <c r="F34" s="4369">
        <v>39</v>
      </c>
      <c r="G34" s="4370">
        <v>9.3000000000000007</v>
      </c>
      <c r="H34" s="4370">
        <v>9.4499999999999993</v>
      </c>
      <c r="I34" s="4367">
        <v>16000</v>
      </c>
      <c r="J34" s="4368">
        <f t="shared" si="1"/>
        <v>15571.2</v>
      </c>
      <c r="K34" s="4369">
        <v>71</v>
      </c>
      <c r="L34" s="4370">
        <v>17.3</v>
      </c>
      <c r="M34" s="4370">
        <v>17.45</v>
      </c>
      <c r="N34" s="4367">
        <v>16000</v>
      </c>
      <c r="O34" s="4368">
        <f t="shared" si="2"/>
        <v>15571.2</v>
      </c>
      <c r="P34" s="4371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4372">
        <v>8</v>
      </c>
      <c r="B35" s="4372">
        <v>1.45</v>
      </c>
      <c r="C35" s="4373">
        <v>2</v>
      </c>
      <c r="D35" s="4374">
        <v>16000</v>
      </c>
      <c r="E35" s="4375">
        <f t="shared" si="0"/>
        <v>15571.2</v>
      </c>
      <c r="F35" s="4376">
        <v>40</v>
      </c>
      <c r="G35" s="4373">
        <v>9.4499999999999993</v>
      </c>
      <c r="H35" s="4373">
        <v>10</v>
      </c>
      <c r="I35" s="4374">
        <v>16000</v>
      </c>
      <c r="J35" s="4375">
        <f t="shared" si="1"/>
        <v>15571.2</v>
      </c>
      <c r="K35" s="4376">
        <v>72</v>
      </c>
      <c r="L35" s="4377">
        <v>17.45</v>
      </c>
      <c r="M35" s="4373">
        <v>18</v>
      </c>
      <c r="N35" s="4374">
        <v>16000</v>
      </c>
      <c r="O35" s="4375">
        <f t="shared" si="2"/>
        <v>15571.2</v>
      </c>
      <c r="P35" s="4378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4379">
        <v>9</v>
      </c>
      <c r="B36" s="4380">
        <v>2</v>
      </c>
      <c r="C36" s="4381">
        <v>2.15</v>
      </c>
      <c r="D36" s="4382">
        <v>16000</v>
      </c>
      <c r="E36" s="4383">
        <f t="shared" si="0"/>
        <v>15571.2</v>
      </c>
      <c r="F36" s="4384">
        <v>41</v>
      </c>
      <c r="G36" s="4385">
        <v>10</v>
      </c>
      <c r="H36" s="4386">
        <v>10.15</v>
      </c>
      <c r="I36" s="4382">
        <v>16000</v>
      </c>
      <c r="J36" s="4383">
        <f t="shared" si="1"/>
        <v>15571.2</v>
      </c>
      <c r="K36" s="4384">
        <v>73</v>
      </c>
      <c r="L36" s="4386">
        <v>18</v>
      </c>
      <c r="M36" s="4385">
        <v>18.149999999999999</v>
      </c>
      <c r="N36" s="4382">
        <v>16000</v>
      </c>
      <c r="O36" s="4383">
        <f t="shared" si="2"/>
        <v>15571.2</v>
      </c>
      <c r="P36" s="4387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4388">
        <v>10</v>
      </c>
      <c r="B37" s="4388">
        <v>2.15</v>
      </c>
      <c r="C37" s="4389">
        <v>2.2999999999999998</v>
      </c>
      <c r="D37" s="4390">
        <v>16000</v>
      </c>
      <c r="E37" s="4391">
        <f t="shared" si="0"/>
        <v>15571.2</v>
      </c>
      <c r="F37" s="4392">
        <v>42</v>
      </c>
      <c r="G37" s="4389">
        <v>10.15</v>
      </c>
      <c r="H37" s="4393">
        <v>10.3</v>
      </c>
      <c r="I37" s="4390">
        <v>16000</v>
      </c>
      <c r="J37" s="4391">
        <f t="shared" si="1"/>
        <v>15571.2</v>
      </c>
      <c r="K37" s="4392">
        <v>74</v>
      </c>
      <c r="L37" s="4393">
        <v>18.149999999999999</v>
      </c>
      <c r="M37" s="4389">
        <v>18.3</v>
      </c>
      <c r="N37" s="4390">
        <v>16000</v>
      </c>
      <c r="O37" s="4391">
        <f t="shared" si="2"/>
        <v>15571.2</v>
      </c>
      <c r="P37" s="4394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4395">
        <v>11</v>
      </c>
      <c r="B38" s="4396">
        <v>2.2999999999999998</v>
      </c>
      <c r="C38" s="4397">
        <v>2.4500000000000002</v>
      </c>
      <c r="D38" s="4398">
        <v>16000</v>
      </c>
      <c r="E38" s="4399">
        <f t="shared" si="0"/>
        <v>15571.2</v>
      </c>
      <c r="F38" s="4400">
        <v>43</v>
      </c>
      <c r="G38" s="4401">
        <v>10.3</v>
      </c>
      <c r="H38" s="4402">
        <v>10.45</v>
      </c>
      <c r="I38" s="4398">
        <v>16000</v>
      </c>
      <c r="J38" s="4399">
        <f t="shared" si="1"/>
        <v>15571.2</v>
      </c>
      <c r="K38" s="4400">
        <v>75</v>
      </c>
      <c r="L38" s="4402">
        <v>18.3</v>
      </c>
      <c r="M38" s="4401">
        <v>18.45</v>
      </c>
      <c r="N38" s="4398">
        <v>16000</v>
      </c>
      <c r="O38" s="4399">
        <f t="shared" si="2"/>
        <v>15571.2</v>
      </c>
      <c r="P38" s="4403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4404">
        <v>12</v>
      </c>
      <c r="B39" s="4404">
        <v>2.4500000000000002</v>
      </c>
      <c r="C39" s="4405">
        <v>3</v>
      </c>
      <c r="D39" s="4406">
        <v>16000</v>
      </c>
      <c r="E39" s="4407">
        <f t="shared" si="0"/>
        <v>15571.2</v>
      </c>
      <c r="F39" s="4408">
        <v>44</v>
      </c>
      <c r="G39" s="4405">
        <v>10.45</v>
      </c>
      <c r="H39" s="4409">
        <v>11</v>
      </c>
      <c r="I39" s="4406">
        <v>16000</v>
      </c>
      <c r="J39" s="4407">
        <f t="shared" si="1"/>
        <v>15571.2</v>
      </c>
      <c r="K39" s="4408">
        <v>76</v>
      </c>
      <c r="L39" s="4409">
        <v>18.45</v>
      </c>
      <c r="M39" s="4405">
        <v>19</v>
      </c>
      <c r="N39" s="4406">
        <v>16000</v>
      </c>
      <c r="O39" s="4407">
        <f t="shared" si="2"/>
        <v>15571.2</v>
      </c>
      <c r="P39" s="4410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4411">
        <v>13</v>
      </c>
      <c r="B40" s="4412">
        <v>3</v>
      </c>
      <c r="C40" s="4413">
        <v>3.15</v>
      </c>
      <c r="D40" s="4414">
        <v>16000</v>
      </c>
      <c r="E40" s="4415">
        <f t="shared" si="0"/>
        <v>15571.2</v>
      </c>
      <c r="F40" s="4416">
        <v>45</v>
      </c>
      <c r="G40" s="4417">
        <v>11</v>
      </c>
      <c r="H40" s="4418">
        <v>11.15</v>
      </c>
      <c r="I40" s="4414">
        <v>16000</v>
      </c>
      <c r="J40" s="4415">
        <f t="shared" si="1"/>
        <v>15571.2</v>
      </c>
      <c r="K40" s="4416">
        <v>77</v>
      </c>
      <c r="L40" s="4418">
        <v>19</v>
      </c>
      <c r="M40" s="4417">
        <v>19.149999999999999</v>
      </c>
      <c r="N40" s="4414">
        <v>16000</v>
      </c>
      <c r="O40" s="4415">
        <f t="shared" si="2"/>
        <v>15571.2</v>
      </c>
      <c r="P40" s="4419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4420">
        <v>14</v>
      </c>
      <c r="B41" s="4420">
        <v>3.15</v>
      </c>
      <c r="C41" s="4421">
        <v>3.3</v>
      </c>
      <c r="D41" s="4422">
        <v>16000</v>
      </c>
      <c r="E41" s="4423">
        <f t="shared" si="0"/>
        <v>15571.2</v>
      </c>
      <c r="F41" s="4424">
        <v>46</v>
      </c>
      <c r="G41" s="4425">
        <v>11.15</v>
      </c>
      <c r="H41" s="4421">
        <v>11.3</v>
      </c>
      <c r="I41" s="4422">
        <v>16000</v>
      </c>
      <c r="J41" s="4423">
        <f t="shared" si="1"/>
        <v>15571.2</v>
      </c>
      <c r="K41" s="4424">
        <v>78</v>
      </c>
      <c r="L41" s="4421">
        <v>19.149999999999999</v>
      </c>
      <c r="M41" s="4425">
        <v>19.3</v>
      </c>
      <c r="N41" s="4422">
        <v>16000</v>
      </c>
      <c r="O41" s="4423">
        <f t="shared" si="2"/>
        <v>15571.2</v>
      </c>
      <c r="P41" s="4426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4427">
        <v>15</v>
      </c>
      <c r="B42" s="4428">
        <v>3.3</v>
      </c>
      <c r="C42" s="4429">
        <v>3.45</v>
      </c>
      <c r="D42" s="4430">
        <v>16000</v>
      </c>
      <c r="E42" s="4431">
        <f t="shared" si="0"/>
        <v>15571.2</v>
      </c>
      <c r="F42" s="4432">
        <v>47</v>
      </c>
      <c r="G42" s="4433">
        <v>11.3</v>
      </c>
      <c r="H42" s="4434">
        <v>11.45</v>
      </c>
      <c r="I42" s="4430">
        <v>16000</v>
      </c>
      <c r="J42" s="4431">
        <f t="shared" si="1"/>
        <v>15571.2</v>
      </c>
      <c r="K42" s="4432">
        <v>79</v>
      </c>
      <c r="L42" s="4434">
        <v>19.3</v>
      </c>
      <c r="M42" s="4433">
        <v>19.45</v>
      </c>
      <c r="N42" s="4430">
        <v>16000</v>
      </c>
      <c r="O42" s="4431">
        <f t="shared" si="2"/>
        <v>15571.2</v>
      </c>
      <c r="P42" s="4435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4436">
        <v>16</v>
      </c>
      <c r="B43" s="4436">
        <v>3.45</v>
      </c>
      <c r="C43" s="4437">
        <v>4</v>
      </c>
      <c r="D43" s="4438">
        <v>16000</v>
      </c>
      <c r="E43" s="4439">
        <f t="shared" si="0"/>
        <v>15571.2</v>
      </c>
      <c r="F43" s="4440">
        <v>48</v>
      </c>
      <c r="G43" s="4441">
        <v>11.45</v>
      </c>
      <c r="H43" s="4437">
        <v>12</v>
      </c>
      <c r="I43" s="4438">
        <v>16000</v>
      </c>
      <c r="J43" s="4439">
        <f t="shared" si="1"/>
        <v>15571.2</v>
      </c>
      <c r="K43" s="4440">
        <v>80</v>
      </c>
      <c r="L43" s="4437">
        <v>19.45</v>
      </c>
      <c r="M43" s="4437">
        <v>20</v>
      </c>
      <c r="N43" s="4438">
        <v>16000</v>
      </c>
      <c r="O43" s="4439">
        <f t="shared" si="2"/>
        <v>15571.2</v>
      </c>
      <c r="P43" s="4442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4443">
        <v>17</v>
      </c>
      <c r="B44" s="4444">
        <v>4</v>
      </c>
      <c r="C44" s="4445">
        <v>4.1500000000000004</v>
      </c>
      <c r="D44" s="4446">
        <v>16000</v>
      </c>
      <c r="E44" s="4447">
        <f t="shared" si="0"/>
        <v>15571.2</v>
      </c>
      <c r="F44" s="4448">
        <v>49</v>
      </c>
      <c r="G44" s="4449">
        <v>12</v>
      </c>
      <c r="H44" s="4450">
        <v>12.15</v>
      </c>
      <c r="I44" s="4446">
        <v>16000</v>
      </c>
      <c r="J44" s="4447">
        <f t="shared" si="1"/>
        <v>15571.2</v>
      </c>
      <c r="K44" s="4448">
        <v>81</v>
      </c>
      <c r="L44" s="4450">
        <v>20</v>
      </c>
      <c r="M44" s="4449">
        <v>20.149999999999999</v>
      </c>
      <c r="N44" s="4446">
        <v>16000</v>
      </c>
      <c r="O44" s="4447">
        <f t="shared" si="2"/>
        <v>15571.2</v>
      </c>
      <c r="P44" s="4451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4452">
        <v>18</v>
      </c>
      <c r="B45" s="4452">
        <v>4.1500000000000004</v>
      </c>
      <c r="C45" s="4453">
        <v>4.3</v>
      </c>
      <c r="D45" s="4454">
        <v>16000</v>
      </c>
      <c r="E45" s="4455">
        <f t="shared" si="0"/>
        <v>15571.2</v>
      </c>
      <c r="F45" s="4456">
        <v>50</v>
      </c>
      <c r="G45" s="4457">
        <v>12.15</v>
      </c>
      <c r="H45" s="4453">
        <v>12.3</v>
      </c>
      <c r="I45" s="4454">
        <v>16000</v>
      </c>
      <c r="J45" s="4455">
        <f t="shared" si="1"/>
        <v>15571.2</v>
      </c>
      <c r="K45" s="4456">
        <v>82</v>
      </c>
      <c r="L45" s="4453">
        <v>20.149999999999999</v>
      </c>
      <c r="M45" s="4457">
        <v>20.3</v>
      </c>
      <c r="N45" s="4454">
        <v>16000</v>
      </c>
      <c r="O45" s="4455">
        <f t="shared" si="2"/>
        <v>15571.2</v>
      </c>
      <c r="P45" s="4458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4459">
        <v>19</v>
      </c>
      <c r="B46" s="4460">
        <v>4.3</v>
      </c>
      <c r="C46" s="4461">
        <v>4.45</v>
      </c>
      <c r="D46" s="4462">
        <v>16000</v>
      </c>
      <c r="E46" s="4463">
        <f t="shared" si="0"/>
        <v>15571.2</v>
      </c>
      <c r="F46" s="4464">
        <v>51</v>
      </c>
      <c r="G46" s="4465">
        <v>12.3</v>
      </c>
      <c r="H46" s="4466">
        <v>12.45</v>
      </c>
      <c r="I46" s="4462">
        <v>16000</v>
      </c>
      <c r="J46" s="4463">
        <f t="shared" si="1"/>
        <v>15571.2</v>
      </c>
      <c r="K46" s="4464">
        <v>83</v>
      </c>
      <c r="L46" s="4466">
        <v>20.3</v>
      </c>
      <c r="M46" s="4465">
        <v>20.45</v>
      </c>
      <c r="N46" s="4462">
        <v>16000</v>
      </c>
      <c r="O46" s="4463">
        <f t="shared" si="2"/>
        <v>15571.2</v>
      </c>
      <c r="P46" s="4467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4468">
        <v>20</v>
      </c>
      <c r="B47" s="4468">
        <v>4.45</v>
      </c>
      <c r="C47" s="4469">
        <v>5</v>
      </c>
      <c r="D47" s="4470">
        <v>16000</v>
      </c>
      <c r="E47" s="4471">
        <f t="shared" si="0"/>
        <v>15571.2</v>
      </c>
      <c r="F47" s="4472">
        <v>52</v>
      </c>
      <c r="G47" s="4473">
        <v>12.45</v>
      </c>
      <c r="H47" s="4469">
        <v>13</v>
      </c>
      <c r="I47" s="4470">
        <v>16000</v>
      </c>
      <c r="J47" s="4471">
        <f t="shared" si="1"/>
        <v>15571.2</v>
      </c>
      <c r="K47" s="4472">
        <v>84</v>
      </c>
      <c r="L47" s="4469">
        <v>20.45</v>
      </c>
      <c r="M47" s="4473">
        <v>21</v>
      </c>
      <c r="N47" s="4470">
        <v>16000</v>
      </c>
      <c r="O47" s="4471">
        <f t="shared" si="2"/>
        <v>15571.2</v>
      </c>
      <c r="P47" s="4474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4475">
        <v>21</v>
      </c>
      <c r="B48" s="4476">
        <v>5</v>
      </c>
      <c r="C48" s="4477">
        <v>5.15</v>
      </c>
      <c r="D48" s="4478">
        <v>16000</v>
      </c>
      <c r="E48" s="4479">
        <f t="shared" si="0"/>
        <v>15571.2</v>
      </c>
      <c r="F48" s="4480">
        <v>53</v>
      </c>
      <c r="G48" s="4476">
        <v>13</v>
      </c>
      <c r="H48" s="4481">
        <v>13.15</v>
      </c>
      <c r="I48" s="4478">
        <v>16000</v>
      </c>
      <c r="J48" s="4479">
        <f t="shared" si="1"/>
        <v>15571.2</v>
      </c>
      <c r="K48" s="4480">
        <v>85</v>
      </c>
      <c r="L48" s="4481">
        <v>21</v>
      </c>
      <c r="M48" s="4476">
        <v>21.15</v>
      </c>
      <c r="N48" s="4478">
        <v>16000</v>
      </c>
      <c r="O48" s="4479">
        <f t="shared" si="2"/>
        <v>15571.2</v>
      </c>
      <c r="P48" s="4482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4483">
        <v>22</v>
      </c>
      <c r="B49" s="4484">
        <v>5.15</v>
      </c>
      <c r="C49" s="4485">
        <v>5.3</v>
      </c>
      <c r="D49" s="4486">
        <v>16000</v>
      </c>
      <c r="E49" s="4487">
        <f t="shared" si="0"/>
        <v>15571.2</v>
      </c>
      <c r="F49" s="4488">
        <v>54</v>
      </c>
      <c r="G49" s="4489">
        <v>13.15</v>
      </c>
      <c r="H49" s="4485">
        <v>13.3</v>
      </c>
      <c r="I49" s="4486">
        <v>16000</v>
      </c>
      <c r="J49" s="4487">
        <f t="shared" si="1"/>
        <v>15571.2</v>
      </c>
      <c r="K49" s="4488">
        <v>86</v>
      </c>
      <c r="L49" s="4485">
        <v>21.15</v>
      </c>
      <c r="M49" s="4489">
        <v>21.3</v>
      </c>
      <c r="N49" s="4486">
        <v>16000</v>
      </c>
      <c r="O49" s="4487">
        <f t="shared" si="2"/>
        <v>15571.2</v>
      </c>
      <c r="P49" s="4490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4491">
        <v>23</v>
      </c>
      <c r="B50" s="4492">
        <v>5.3</v>
      </c>
      <c r="C50" s="4493">
        <v>5.45</v>
      </c>
      <c r="D50" s="4494">
        <v>16000</v>
      </c>
      <c r="E50" s="4495">
        <f t="shared" si="0"/>
        <v>15571.2</v>
      </c>
      <c r="F50" s="4496">
        <v>55</v>
      </c>
      <c r="G50" s="4492">
        <v>13.3</v>
      </c>
      <c r="H50" s="4497">
        <v>13.45</v>
      </c>
      <c r="I50" s="4494">
        <v>16000</v>
      </c>
      <c r="J50" s="4495">
        <f t="shared" si="1"/>
        <v>15571.2</v>
      </c>
      <c r="K50" s="4496">
        <v>87</v>
      </c>
      <c r="L50" s="4497">
        <v>21.3</v>
      </c>
      <c r="M50" s="4492">
        <v>21.45</v>
      </c>
      <c r="N50" s="4494">
        <v>16000</v>
      </c>
      <c r="O50" s="4495">
        <f t="shared" si="2"/>
        <v>15571.2</v>
      </c>
      <c r="P50" s="4498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4499">
        <v>24</v>
      </c>
      <c r="B51" s="4500">
        <v>5.45</v>
      </c>
      <c r="C51" s="4501">
        <v>6</v>
      </c>
      <c r="D51" s="4502">
        <v>16000</v>
      </c>
      <c r="E51" s="4503">
        <f t="shared" si="0"/>
        <v>15571.2</v>
      </c>
      <c r="F51" s="4504">
        <v>56</v>
      </c>
      <c r="G51" s="4505">
        <v>13.45</v>
      </c>
      <c r="H51" s="4501">
        <v>14</v>
      </c>
      <c r="I51" s="4502">
        <v>16000</v>
      </c>
      <c r="J51" s="4503">
        <f t="shared" si="1"/>
        <v>15571.2</v>
      </c>
      <c r="K51" s="4504">
        <v>88</v>
      </c>
      <c r="L51" s="4501">
        <v>21.45</v>
      </c>
      <c r="M51" s="4505">
        <v>22</v>
      </c>
      <c r="N51" s="4502">
        <v>16000</v>
      </c>
      <c r="O51" s="4503">
        <f t="shared" si="2"/>
        <v>15571.2</v>
      </c>
      <c r="P51" s="4506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4507">
        <v>25</v>
      </c>
      <c r="B52" s="4508">
        <v>6</v>
      </c>
      <c r="C52" s="4509">
        <v>6.15</v>
      </c>
      <c r="D52" s="4510">
        <v>16000</v>
      </c>
      <c r="E52" s="4511">
        <f t="shared" si="0"/>
        <v>15571.2</v>
      </c>
      <c r="F52" s="4512">
        <v>57</v>
      </c>
      <c r="G52" s="4508">
        <v>14</v>
      </c>
      <c r="H52" s="4513">
        <v>14.15</v>
      </c>
      <c r="I52" s="4510">
        <v>16000</v>
      </c>
      <c r="J52" s="4511">
        <f t="shared" si="1"/>
        <v>15571.2</v>
      </c>
      <c r="K52" s="4512">
        <v>89</v>
      </c>
      <c r="L52" s="4513">
        <v>22</v>
      </c>
      <c r="M52" s="4508">
        <v>22.15</v>
      </c>
      <c r="N52" s="4510">
        <v>16000</v>
      </c>
      <c r="O52" s="4511">
        <f t="shared" si="2"/>
        <v>15571.2</v>
      </c>
      <c r="P52" s="4514"/>
      <c r="Q52" s="1" t="s">
        <v>163</v>
      </c>
      <c r="R52" s="1"/>
      <c r="S52" s="10733">
        <f>AVERAGE(S28:S51)</f>
        <v>16000</v>
      </c>
    </row>
    <row r="53" spans="1:19" x14ac:dyDescent="0.2">
      <c r="A53" s="4515">
        <v>26</v>
      </c>
      <c r="B53" s="4516">
        <v>6.15</v>
      </c>
      <c r="C53" s="4517">
        <v>6.3</v>
      </c>
      <c r="D53" s="4518">
        <v>16000</v>
      </c>
      <c r="E53" s="4519">
        <f t="shared" si="0"/>
        <v>15571.2</v>
      </c>
      <c r="F53" s="4520">
        <v>58</v>
      </c>
      <c r="G53" s="4521">
        <v>14.15</v>
      </c>
      <c r="H53" s="4517">
        <v>14.3</v>
      </c>
      <c r="I53" s="4518">
        <v>16000</v>
      </c>
      <c r="J53" s="4519">
        <f t="shared" si="1"/>
        <v>15571.2</v>
      </c>
      <c r="K53" s="4520">
        <v>90</v>
      </c>
      <c r="L53" s="4517">
        <v>22.15</v>
      </c>
      <c r="M53" s="4521">
        <v>22.3</v>
      </c>
      <c r="N53" s="4518">
        <v>16000</v>
      </c>
      <c r="O53" s="4519">
        <f t="shared" si="2"/>
        <v>15571.2</v>
      </c>
      <c r="P53" s="4522"/>
    </row>
    <row r="54" spans="1:19" x14ac:dyDescent="0.2">
      <c r="A54" s="4523">
        <v>27</v>
      </c>
      <c r="B54" s="4524">
        <v>6.3</v>
      </c>
      <c r="C54" s="4525">
        <v>6.45</v>
      </c>
      <c r="D54" s="4526">
        <v>16000</v>
      </c>
      <c r="E54" s="4527">
        <f t="shared" si="0"/>
        <v>15571.2</v>
      </c>
      <c r="F54" s="4528">
        <v>59</v>
      </c>
      <c r="G54" s="4524">
        <v>14.3</v>
      </c>
      <c r="H54" s="4529">
        <v>14.45</v>
      </c>
      <c r="I54" s="4526">
        <v>16000</v>
      </c>
      <c r="J54" s="4527">
        <f t="shared" si="1"/>
        <v>15571.2</v>
      </c>
      <c r="K54" s="4528">
        <v>91</v>
      </c>
      <c r="L54" s="4529">
        <v>22.3</v>
      </c>
      <c r="M54" s="4524">
        <v>22.45</v>
      </c>
      <c r="N54" s="4526">
        <v>16000</v>
      </c>
      <c r="O54" s="4527">
        <f t="shared" si="2"/>
        <v>15571.2</v>
      </c>
      <c r="P54" s="4530"/>
    </row>
    <row r="55" spans="1:19" x14ac:dyDescent="0.2">
      <c r="A55" s="4531">
        <v>28</v>
      </c>
      <c r="B55" s="4532">
        <v>6.45</v>
      </c>
      <c r="C55" s="4533">
        <v>7</v>
      </c>
      <c r="D55" s="4534">
        <v>16000</v>
      </c>
      <c r="E55" s="4535">
        <f t="shared" si="0"/>
        <v>15571.2</v>
      </c>
      <c r="F55" s="4536">
        <v>60</v>
      </c>
      <c r="G55" s="4537">
        <v>14.45</v>
      </c>
      <c r="H55" s="4537">
        <v>15</v>
      </c>
      <c r="I55" s="4534">
        <v>16000</v>
      </c>
      <c r="J55" s="4535">
        <f t="shared" si="1"/>
        <v>15571.2</v>
      </c>
      <c r="K55" s="4536">
        <v>92</v>
      </c>
      <c r="L55" s="4533">
        <v>22.45</v>
      </c>
      <c r="M55" s="4537">
        <v>23</v>
      </c>
      <c r="N55" s="4534">
        <v>16000</v>
      </c>
      <c r="O55" s="4535">
        <f t="shared" si="2"/>
        <v>15571.2</v>
      </c>
      <c r="P55" s="4538"/>
    </row>
    <row r="56" spans="1:19" x14ac:dyDescent="0.2">
      <c r="A56" s="4539">
        <v>29</v>
      </c>
      <c r="B56" s="4540">
        <v>7</v>
      </c>
      <c r="C56" s="4541">
        <v>7.15</v>
      </c>
      <c r="D56" s="4542">
        <v>16000</v>
      </c>
      <c r="E56" s="4543">
        <f t="shared" si="0"/>
        <v>15571.2</v>
      </c>
      <c r="F56" s="4544">
        <v>61</v>
      </c>
      <c r="G56" s="4540">
        <v>15</v>
      </c>
      <c r="H56" s="4540">
        <v>15.15</v>
      </c>
      <c r="I56" s="4542">
        <v>16000</v>
      </c>
      <c r="J56" s="4543">
        <f t="shared" si="1"/>
        <v>15571.2</v>
      </c>
      <c r="K56" s="4544">
        <v>93</v>
      </c>
      <c r="L56" s="4545">
        <v>23</v>
      </c>
      <c r="M56" s="4540">
        <v>23.15</v>
      </c>
      <c r="N56" s="4542">
        <v>16000</v>
      </c>
      <c r="O56" s="4543">
        <f t="shared" si="2"/>
        <v>15571.2</v>
      </c>
      <c r="P56" s="4546"/>
    </row>
    <row r="57" spans="1:19" x14ac:dyDescent="0.2">
      <c r="A57" s="4547">
        <v>30</v>
      </c>
      <c r="B57" s="4548">
        <v>7.15</v>
      </c>
      <c r="C57" s="4549">
        <v>7.3</v>
      </c>
      <c r="D57" s="4550">
        <v>16000</v>
      </c>
      <c r="E57" s="4551">
        <f t="shared" si="0"/>
        <v>15571.2</v>
      </c>
      <c r="F57" s="4552">
        <v>62</v>
      </c>
      <c r="G57" s="4553">
        <v>15.15</v>
      </c>
      <c r="H57" s="4553">
        <v>15.3</v>
      </c>
      <c r="I57" s="4550">
        <v>16000</v>
      </c>
      <c r="J57" s="4551">
        <f t="shared" si="1"/>
        <v>15571.2</v>
      </c>
      <c r="K57" s="4552">
        <v>94</v>
      </c>
      <c r="L57" s="4553">
        <v>23.15</v>
      </c>
      <c r="M57" s="4553">
        <v>23.3</v>
      </c>
      <c r="N57" s="4550">
        <v>16000</v>
      </c>
      <c r="O57" s="4551">
        <f t="shared" si="2"/>
        <v>15571.2</v>
      </c>
      <c r="P57" s="4554"/>
    </row>
    <row r="58" spans="1:19" x14ac:dyDescent="0.2">
      <c r="A58" s="4555">
        <v>31</v>
      </c>
      <c r="B58" s="4556">
        <v>7.3</v>
      </c>
      <c r="C58" s="4557">
        <v>7.45</v>
      </c>
      <c r="D58" s="4558">
        <v>16000</v>
      </c>
      <c r="E58" s="4559">
        <f t="shared" si="0"/>
        <v>15571.2</v>
      </c>
      <c r="F58" s="4560">
        <v>63</v>
      </c>
      <c r="G58" s="4556">
        <v>15.3</v>
      </c>
      <c r="H58" s="4556">
        <v>15.45</v>
      </c>
      <c r="I58" s="4558">
        <v>16000</v>
      </c>
      <c r="J58" s="4559">
        <f t="shared" si="1"/>
        <v>15571.2</v>
      </c>
      <c r="K58" s="4560">
        <v>95</v>
      </c>
      <c r="L58" s="4556">
        <v>23.3</v>
      </c>
      <c r="M58" s="4556">
        <v>23.45</v>
      </c>
      <c r="N58" s="4558">
        <v>16000</v>
      </c>
      <c r="O58" s="4559">
        <f t="shared" si="2"/>
        <v>15571.2</v>
      </c>
      <c r="P58" s="4561"/>
    </row>
    <row r="59" spans="1:19" x14ac:dyDescent="0.2">
      <c r="A59" s="4562">
        <v>32</v>
      </c>
      <c r="B59" s="4563">
        <v>7.45</v>
      </c>
      <c r="C59" s="4564">
        <v>8</v>
      </c>
      <c r="D59" s="4565">
        <v>16000</v>
      </c>
      <c r="E59" s="4566">
        <f t="shared" si="0"/>
        <v>15571.2</v>
      </c>
      <c r="F59" s="4567">
        <v>64</v>
      </c>
      <c r="G59" s="4568">
        <v>15.45</v>
      </c>
      <c r="H59" s="4568">
        <v>16</v>
      </c>
      <c r="I59" s="4565">
        <v>16000</v>
      </c>
      <c r="J59" s="4566">
        <f t="shared" si="1"/>
        <v>15571.2</v>
      </c>
      <c r="K59" s="4567">
        <v>96</v>
      </c>
      <c r="L59" s="4568">
        <v>23.45</v>
      </c>
      <c r="M59" s="4568">
        <v>24</v>
      </c>
      <c r="N59" s="4565">
        <v>16000</v>
      </c>
      <c r="O59" s="4566">
        <f t="shared" si="2"/>
        <v>15571.2</v>
      </c>
      <c r="P59" s="4569"/>
    </row>
    <row r="60" spans="1:19" x14ac:dyDescent="0.2">
      <c r="A60" s="4570" t="s">
        <v>27</v>
      </c>
      <c r="B60" s="4571"/>
      <c r="C60" s="4571"/>
      <c r="D60" s="4572">
        <f>SUM(D28:D59)</f>
        <v>512000</v>
      </c>
      <c r="E60" s="4573">
        <f>SUM(E28:E59)</f>
        <v>498278.40000000026</v>
      </c>
      <c r="F60" s="4571"/>
      <c r="G60" s="4571"/>
      <c r="H60" s="4571"/>
      <c r="I60" s="4572">
        <f>SUM(I28:I59)</f>
        <v>512000</v>
      </c>
      <c r="J60" s="4573">
        <f>SUM(J28:J59)</f>
        <v>498278.40000000026</v>
      </c>
      <c r="K60" s="4571"/>
      <c r="L60" s="4571"/>
      <c r="M60" s="4571"/>
      <c r="N60" s="4571">
        <f>SUM(N28:N59)</f>
        <v>512000</v>
      </c>
      <c r="O60" s="4573">
        <f>SUM(O28:O59)</f>
        <v>498278.40000000026</v>
      </c>
      <c r="P60" s="4574"/>
    </row>
    <row r="64" spans="1:19" x14ac:dyDescent="0.2">
      <c r="A64" t="s">
        <v>71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4575"/>
      <c r="B66" s="4576"/>
      <c r="C66" s="4576"/>
      <c r="D66" s="4577"/>
      <c r="E66" s="4576"/>
      <c r="F66" s="4576"/>
      <c r="G66" s="4576"/>
      <c r="H66" s="4576"/>
      <c r="I66" s="4577"/>
      <c r="J66" s="4578"/>
      <c r="K66" s="4576"/>
      <c r="L66" s="4576"/>
      <c r="M66" s="4576"/>
      <c r="N66" s="4576"/>
      <c r="O66" s="4576"/>
      <c r="P66" s="4579"/>
    </row>
    <row r="67" spans="1:16" x14ac:dyDescent="0.2">
      <c r="A67" s="4580" t="s">
        <v>28</v>
      </c>
      <c r="B67" s="4581"/>
      <c r="C67" s="4581"/>
      <c r="D67" s="4582"/>
      <c r="E67" s="4583"/>
      <c r="F67" s="4581"/>
      <c r="G67" s="4581"/>
      <c r="H67" s="4583"/>
      <c r="I67" s="4582"/>
      <c r="J67" s="4584"/>
      <c r="K67" s="4581"/>
      <c r="L67" s="4581"/>
      <c r="M67" s="4581"/>
      <c r="N67" s="4581"/>
      <c r="O67" s="4581"/>
      <c r="P67" s="4585"/>
    </row>
    <row r="68" spans="1:16" x14ac:dyDescent="0.2">
      <c r="A68" s="4586"/>
      <c r="B68" s="4587"/>
      <c r="C68" s="4587"/>
      <c r="D68" s="4587"/>
      <c r="E68" s="4587"/>
      <c r="F68" s="4587"/>
      <c r="G68" s="4587"/>
      <c r="H68" s="4587"/>
      <c r="I68" s="4587"/>
      <c r="J68" s="4587"/>
      <c r="K68" s="4587"/>
      <c r="L68" s="4588"/>
      <c r="M68" s="4588"/>
      <c r="N68" s="4588"/>
      <c r="O68" s="4588"/>
      <c r="P68" s="4589"/>
    </row>
    <row r="69" spans="1:16" x14ac:dyDescent="0.2">
      <c r="A69" s="4590"/>
      <c r="B69" s="4591"/>
      <c r="C69" s="4591"/>
      <c r="D69" s="4592"/>
      <c r="E69" s="4593"/>
      <c r="F69" s="4591"/>
      <c r="G69" s="4591"/>
      <c r="H69" s="4593"/>
      <c r="I69" s="4592"/>
      <c r="J69" s="4594"/>
      <c r="K69" s="4591"/>
      <c r="L69" s="4591"/>
      <c r="M69" s="4591"/>
      <c r="N69" s="4591"/>
      <c r="O69" s="4591"/>
      <c r="P69" s="4595"/>
    </row>
    <row r="70" spans="1:16" x14ac:dyDescent="0.2">
      <c r="A70" s="4596"/>
      <c r="B70" s="4597"/>
      <c r="C70" s="4597"/>
      <c r="D70" s="4598"/>
      <c r="E70" s="4599"/>
      <c r="F70" s="4597"/>
      <c r="G70" s="4597"/>
      <c r="H70" s="4599"/>
      <c r="I70" s="4598"/>
      <c r="J70" s="4597"/>
      <c r="K70" s="4597"/>
      <c r="L70" s="4597"/>
      <c r="M70" s="4597"/>
      <c r="N70" s="4597"/>
      <c r="O70" s="4597"/>
      <c r="P70" s="4600"/>
    </row>
    <row r="71" spans="1:16" x14ac:dyDescent="0.2">
      <c r="A71" s="4601"/>
      <c r="B71" s="4602"/>
      <c r="C71" s="4602"/>
      <c r="D71" s="4603"/>
      <c r="E71" s="4604"/>
      <c r="F71" s="4602"/>
      <c r="G71" s="4602"/>
      <c r="H71" s="4604"/>
      <c r="I71" s="4603"/>
      <c r="J71" s="4602"/>
      <c r="K71" s="4602"/>
      <c r="L71" s="4602"/>
      <c r="M71" s="4602"/>
      <c r="N71" s="4602"/>
      <c r="O71" s="4602"/>
      <c r="P71" s="4605"/>
    </row>
    <row r="72" spans="1:16" x14ac:dyDescent="0.2">
      <c r="A72" s="4606"/>
      <c r="B72" s="4607"/>
      <c r="C72" s="4607"/>
      <c r="D72" s="4608"/>
      <c r="E72" s="4609"/>
      <c r="F72" s="4607"/>
      <c r="G72" s="4607"/>
      <c r="H72" s="4609"/>
      <c r="I72" s="4608"/>
      <c r="J72" s="4607"/>
      <c r="K72" s="4607"/>
      <c r="L72" s="4607"/>
      <c r="M72" s="4607" t="s">
        <v>29</v>
      </c>
      <c r="N72" s="4607"/>
      <c r="O72" s="4607"/>
      <c r="P72" s="4610"/>
    </row>
    <row r="73" spans="1:16" x14ac:dyDescent="0.2">
      <c r="A73" s="4611"/>
      <c r="B73" s="4612"/>
      <c r="C73" s="4612"/>
      <c r="D73" s="4613"/>
      <c r="E73" s="4614"/>
      <c r="F73" s="4612"/>
      <c r="G73" s="4612"/>
      <c r="H73" s="4614"/>
      <c r="I73" s="4613"/>
      <c r="J73" s="4612"/>
      <c r="K73" s="4612"/>
      <c r="L73" s="4612"/>
      <c r="M73" s="4612" t="s">
        <v>30</v>
      </c>
      <c r="N73" s="4612"/>
      <c r="O73" s="4612"/>
      <c r="P73" s="4615"/>
    </row>
    <row r="74" spans="1:16" ht="15.75" x14ac:dyDescent="0.25">
      <c r="E74" s="4616"/>
      <c r="H74" s="4616"/>
    </row>
    <row r="75" spans="1:16" ht="15.75" x14ac:dyDescent="0.25">
      <c r="C75" s="4617"/>
      <c r="E75" s="4618"/>
      <c r="H75" s="4618"/>
    </row>
    <row r="76" spans="1:16" ht="15.75" x14ac:dyDescent="0.25">
      <c r="E76" s="4619"/>
      <c r="H76" s="4619"/>
    </row>
    <row r="77" spans="1:16" ht="15.75" x14ac:dyDescent="0.25">
      <c r="E77" s="4620"/>
      <c r="H77" s="4620"/>
    </row>
    <row r="78" spans="1:16" ht="15.75" x14ac:dyDescent="0.25">
      <c r="E78" s="4621"/>
      <c r="H78" s="4621"/>
    </row>
    <row r="79" spans="1:16" ht="15.75" x14ac:dyDescent="0.25">
      <c r="E79" s="4622"/>
      <c r="H79" s="4622"/>
    </row>
    <row r="80" spans="1:16" ht="15.75" x14ac:dyDescent="0.25">
      <c r="E80" s="4623"/>
      <c r="H80" s="4623"/>
    </row>
    <row r="81" spans="5:13" ht="15.75" x14ac:dyDescent="0.25">
      <c r="E81" s="4624"/>
      <c r="H81" s="4624"/>
    </row>
    <row r="82" spans="5:13" ht="15.75" x14ac:dyDescent="0.25">
      <c r="E82" s="4625"/>
      <c r="H82" s="4625"/>
    </row>
    <row r="83" spans="5:13" ht="15.75" x14ac:dyDescent="0.25">
      <c r="E83" s="4626"/>
      <c r="H83" s="4626"/>
    </row>
    <row r="84" spans="5:13" ht="15.75" x14ac:dyDescent="0.25">
      <c r="E84" s="4627"/>
      <c r="H84" s="4627"/>
    </row>
    <row r="85" spans="5:13" ht="15.75" x14ac:dyDescent="0.25">
      <c r="E85" s="4628"/>
      <c r="H85" s="4628"/>
    </row>
    <row r="86" spans="5:13" ht="15.75" x14ac:dyDescent="0.25">
      <c r="E86" s="4629"/>
      <c r="H86" s="4629"/>
    </row>
    <row r="87" spans="5:13" ht="15.75" x14ac:dyDescent="0.25">
      <c r="E87" s="4630"/>
      <c r="H87" s="4630"/>
    </row>
    <row r="88" spans="5:13" ht="15.75" x14ac:dyDescent="0.25">
      <c r="E88" s="4631"/>
      <c r="H88" s="4631"/>
    </row>
    <row r="89" spans="5:13" ht="15.75" x14ac:dyDescent="0.25">
      <c r="E89" s="4632"/>
      <c r="H89" s="4632"/>
    </row>
    <row r="90" spans="5:13" ht="15.75" x14ac:dyDescent="0.25">
      <c r="E90" s="4633"/>
      <c r="H90" s="4633"/>
    </row>
    <row r="91" spans="5:13" ht="15.75" x14ac:dyDescent="0.25">
      <c r="E91" s="4634"/>
      <c r="H91" s="4634"/>
    </row>
    <row r="92" spans="5:13" ht="15.75" x14ac:dyDescent="0.25">
      <c r="E92" s="4635"/>
      <c r="H92" s="4635"/>
    </row>
    <row r="93" spans="5:13" ht="15.75" x14ac:dyDescent="0.25">
      <c r="E93" s="4636"/>
      <c r="H93" s="4636"/>
    </row>
    <row r="94" spans="5:13" ht="15.75" x14ac:dyDescent="0.25">
      <c r="E94" s="4637"/>
      <c r="H94" s="4637"/>
    </row>
    <row r="95" spans="5:13" ht="15.75" x14ac:dyDescent="0.25">
      <c r="E95" s="4638"/>
      <c r="H95" s="4638"/>
    </row>
    <row r="96" spans="5:13" ht="15.75" x14ac:dyDescent="0.25">
      <c r="E96" s="4639"/>
      <c r="H96" s="4639"/>
      <c r="M96" s="4640" t="s">
        <v>8</v>
      </c>
    </row>
    <row r="97" spans="5:14" ht="15.75" x14ac:dyDescent="0.25">
      <c r="E97" s="4641"/>
      <c r="H97" s="4641"/>
    </row>
    <row r="98" spans="5:14" ht="15.75" x14ac:dyDescent="0.25">
      <c r="E98" s="4642"/>
      <c r="H98" s="4642"/>
    </row>
    <row r="99" spans="5:14" ht="15.75" x14ac:dyDescent="0.25">
      <c r="E99" s="4643"/>
      <c r="H99" s="4643"/>
    </row>
    <row r="101" spans="5:14" x14ac:dyDescent="0.2">
      <c r="N101" s="4644"/>
    </row>
    <row r="126" spans="4:4" x14ac:dyDescent="0.2">
      <c r="D126" s="4645"/>
    </row>
  </sheetData>
  <mergeCells count="1">
    <mergeCell ref="Q27:R27"/>
  </mergeCell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4646"/>
      <c r="B1" s="4647"/>
      <c r="C1" s="4647"/>
      <c r="D1" s="4648"/>
      <c r="E1" s="4647"/>
      <c r="F1" s="4647"/>
      <c r="G1" s="4647"/>
      <c r="H1" s="4647"/>
      <c r="I1" s="4648"/>
      <c r="J1" s="4647"/>
      <c r="K1" s="4647"/>
      <c r="L1" s="4647"/>
      <c r="M1" s="4647"/>
      <c r="N1" s="4647"/>
      <c r="O1" s="4647"/>
      <c r="P1" s="4649"/>
    </row>
    <row r="2" spans="1:16" ht="12.75" customHeight="1" x14ac:dyDescent="0.2">
      <c r="A2" s="4650" t="s">
        <v>0</v>
      </c>
      <c r="B2" s="4651"/>
      <c r="C2" s="4651"/>
      <c r="D2" s="4651"/>
      <c r="E2" s="4651"/>
      <c r="F2" s="4651"/>
      <c r="G2" s="4651"/>
      <c r="H2" s="4651"/>
      <c r="I2" s="4651"/>
      <c r="J2" s="4651"/>
      <c r="K2" s="4651"/>
      <c r="L2" s="4651"/>
      <c r="M2" s="4651"/>
      <c r="N2" s="4651"/>
      <c r="O2" s="4651"/>
      <c r="P2" s="4652"/>
    </row>
    <row r="3" spans="1:16" ht="12.75" customHeight="1" x14ac:dyDescent="0.2">
      <c r="A3" s="4653"/>
      <c r="B3" s="4654"/>
      <c r="C3" s="4654"/>
      <c r="D3" s="4654"/>
      <c r="E3" s="4654"/>
      <c r="F3" s="4654"/>
      <c r="G3" s="4654"/>
      <c r="H3" s="4654"/>
      <c r="I3" s="4654"/>
      <c r="J3" s="4654"/>
      <c r="K3" s="4654"/>
      <c r="L3" s="4654"/>
      <c r="M3" s="4654"/>
      <c r="N3" s="4654"/>
      <c r="O3" s="4654"/>
      <c r="P3" s="4655"/>
    </row>
    <row r="4" spans="1:16" ht="12.75" customHeight="1" x14ac:dyDescent="0.2">
      <c r="A4" s="4656" t="s">
        <v>72</v>
      </c>
      <c r="B4" s="4657"/>
      <c r="C4" s="4657"/>
      <c r="D4" s="4657"/>
      <c r="E4" s="4657"/>
      <c r="F4" s="4657"/>
      <c r="G4" s="4657"/>
      <c r="H4" s="4657"/>
      <c r="I4" s="4657"/>
      <c r="J4" s="4658"/>
      <c r="K4" s="4659"/>
      <c r="L4" s="4659"/>
      <c r="M4" s="4659"/>
      <c r="N4" s="4659"/>
      <c r="O4" s="4659"/>
      <c r="P4" s="4660"/>
    </row>
    <row r="5" spans="1:16" ht="12.75" customHeight="1" x14ac:dyDescent="0.2">
      <c r="A5" s="4661"/>
      <c r="B5" s="4662"/>
      <c r="C5" s="4662"/>
      <c r="D5" s="4663"/>
      <c r="E5" s="4662"/>
      <c r="F5" s="4662"/>
      <c r="G5" s="4662"/>
      <c r="H5" s="4662"/>
      <c r="I5" s="4663"/>
      <c r="J5" s="4662"/>
      <c r="K5" s="4662"/>
      <c r="L5" s="4662"/>
      <c r="M5" s="4662"/>
      <c r="N5" s="4662"/>
      <c r="O5" s="4662"/>
      <c r="P5" s="4664"/>
    </row>
    <row r="6" spans="1:16" ht="12.75" customHeight="1" x14ac:dyDescent="0.2">
      <c r="A6" s="4665" t="s">
        <v>2</v>
      </c>
      <c r="B6" s="4666"/>
      <c r="C6" s="4666"/>
      <c r="D6" s="4667"/>
      <c r="E6" s="4666"/>
      <c r="F6" s="4666"/>
      <c r="G6" s="4666"/>
      <c r="H6" s="4666"/>
      <c r="I6" s="4667"/>
      <c r="J6" s="4666"/>
      <c r="K6" s="4666"/>
      <c r="L6" s="4666"/>
      <c r="M6" s="4666"/>
      <c r="N6" s="4666"/>
      <c r="O6" s="4666"/>
      <c r="P6" s="4668"/>
    </row>
    <row r="7" spans="1:16" ht="12.75" customHeight="1" x14ac:dyDescent="0.2">
      <c r="A7" s="4669" t="s">
        <v>3</v>
      </c>
      <c r="B7" s="4670"/>
      <c r="C7" s="4670"/>
      <c r="D7" s="4671"/>
      <c r="E7" s="4670"/>
      <c r="F7" s="4670"/>
      <c r="G7" s="4670"/>
      <c r="H7" s="4670"/>
      <c r="I7" s="4671"/>
      <c r="J7" s="4670"/>
      <c r="K7" s="4670"/>
      <c r="L7" s="4670"/>
      <c r="M7" s="4670"/>
      <c r="N7" s="4670"/>
      <c r="O7" s="4670"/>
      <c r="P7" s="4672"/>
    </row>
    <row r="8" spans="1:16" ht="12.75" customHeight="1" x14ac:dyDescent="0.2">
      <c r="A8" s="4673" t="s">
        <v>4</v>
      </c>
      <c r="B8" s="4674"/>
      <c r="C8" s="4674"/>
      <c r="D8" s="4675"/>
      <c r="E8" s="4674"/>
      <c r="F8" s="4674"/>
      <c r="G8" s="4674"/>
      <c r="H8" s="4674"/>
      <c r="I8" s="4675"/>
      <c r="J8" s="4674"/>
      <c r="K8" s="4674"/>
      <c r="L8" s="4674"/>
      <c r="M8" s="4674"/>
      <c r="N8" s="4674"/>
      <c r="O8" s="4674"/>
      <c r="P8" s="4676"/>
    </row>
    <row r="9" spans="1:16" ht="12.75" customHeight="1" x14ac:dyDescent="0.2">
      <c r="A9" s="4677" t="s">
        <v>5</v>
      </c>
      <c r="B9" s="4678"/>
      <c r="C9" s="4678"/>
      <c r="D9" s="4679"/>
      <c r="E9" s="4678"/>
      <c r="F9" s="4678"/>
      <c r="G9" s="4678"/>
      <c r="H9" s="4678"/>
      <c r="I9" s="4679"/>
      <c r="J9" s="4678"/>
      <c r="K9" s="4678"/>
      <c r="L9" s="4678"/>
      <c r="M9" s="4678"/>
      <c r="N9" s="4678"/>
      <c r="O9" s="4678"/>
      <c r="P9" s="4680"/>
    </row>
    <row r="10" spans="1:16" ht="12.75" customHeight="1" x14ac:dyDescent="0.2">
      <c r="A10" s="4681" t="s">
        <v>6</v>
      </c>
      <c r="B10" s="4682"/>
      <c r="C10" s="4682"/>
      <c r="D10" s="4683"/>
      <c r="E10" s="4682"/>
      <c r="F10" s="4682"/>
      <c r="G10" s="4682"/>
      <c r="H10" s="4682"/>
      <c r="I10" s="4683"/>
      <c r="J10" s="4682"/>
      <c r="K10" s="4682"/>
      <c r="L10" s="4682"/>
      <c r="M10" s="4682"/>
      <c r="N10" s="4682"/>
      <c r="O10" s="4682"/>
      <c r="P10" s="4684"/>
    </row>
    <row r="11" spans="1:16" ht="12.75" customHeight="1" x14ac:dyDescent="0.2">
      <c r="A11" s="4685"/>
      <c r="B11" s="4686"/>
      <c r="C11" s="4686"/>
      <c r="D11" s="4687"/>
      <c r="E11" s="4686"/>
      <c r="F11" s="4686"/>
      <c r="G11" s="4688"/>
      <c r="H11" s="4686"/>
      <c r="I11" s="4687"/>
      <c r="J11" s="4686"/>
      <c r="K11" s="4686"/>
      <c r="L11" s="4686"/>
      <c r="M11" s="4686"/>
      <c r="N11" s="4686"/>
      <c r="O11" s="4686"/>
      <c r="P11" s="4689"/>
    </row>
    <row r="12" spans="1:16" ht="12.75" customHeight="1" x14ac:dyDescent="0.2">
      <c r="A12" s="4690" t="s">
        <v>73</v>
      </c>
      <c r="B12" s="4691"/>
      <c r="C12" s="4691"/>
      <c r="D12" s="4692"/>
      <c r="E12" s="4691" t="s">
        <v>8</v>
      </c>
      <c r="F12" s="4691"/>
      <c r="G12" s="4691"/>
      <c r="H12" s="4691"/>
      <c r="I12" s="4692"/>
      <c r="J12" s="4691"/>
      <c r="K12" s="4691"/>
      <c r="L12" s="4691"/>
      <c r="M12" s="4691"/>
      <c r="N12" s="4693" t="s">
        <v>74</v>
      </c>
      <c r="O12" s="4691"/>
      <c r="P12" s="4694"/>
    </row>
    <row r="13" spans="1:16" ht="12.75" customHeight="1" x14ac:dyDescent="0.2">
      <c r="A13" s="4695"/>
      <c r="B13" s="4696"/>
      <c r="C13" s="4696"/>
      <c r="D13" s="4697"/>
      <c r="E13" s="4696"/>
      <c r="F13" s="4696"/>
      <c r="G13" s="4696"/>
      <c r="H13" s="4696"/>
      <c r="I13" s="4697"/>
      <c r="J13" s="4696"/>
      <c r="K13" s="4696"/>
      <c r="L13" s="4696"/>
      <c r="M13" s="4696"/>
      <c r="N13" s="4696"/>
      <c r="O13" s="4696"/>
      <c r="P13" s="4698"/>
    </row>
    <row r="14" spans="1:16" ht="12.75" customHeight="1" x14ac:dyDescent="0.2">
      <c r="A14" s="4699" t="s">
        <v>10</v>
      </c>
      <c r="B14" s="4700"/>
      <c r="C14" s="4700"/>
      <c r="D14" s="4701"/>
      <c r="E14" s="4700"/>
      <c r="F14" s="4700"/>
      <c r="G14" s="4700"/>
      <c r="H14" s="4700"/>
      <c r="I14" s="4701"/>
      <c r="J14" s="4700"/>
      <c r="K14" s="4700"/>
      <c r="L14" s="4700"/>
      <c r="M14" s="4700"/>
      <c r="N14" s="4702"/>
      <c r="O14" s="4703"/>
      <c r="P14" s="4704"/>
    </row>
    <row r="15" spans="1:16" ht="12.75" customHeight="1" x14ac:dyDescent="0.2">
      <c r="A15" s="4705"/>
      <c r="B15" s="4706"/>
      <c r="C15" s="4706"/>
      <c r="D15" s="4707"/>
      <c r="E15" s="4706"/>
      <c r="F15" s="4706"/>
      <c r="G15" s="4706"/>
      <c r="H15" s="4706"/>
      <c r="I15" s="4707"/>
      <c r="J15" s="4706"/>
      <c r="K15" s="4706"/>
      <c r="L15" s="4706"/>
      <c r="M15" s="4706"/>
      <c r="N15" s="4708" t="s">
        <v>11</v>
      </c>
      <c r="O15" s="4709" t="s">
        <v>12</v>
      </c>
      <c r="P15" s="4710"/>
    </row>
    <row r="16" spans="1:16" ht="12.75" customHeight="1" x14ac:dyDescent="0.2">
      <c r="A16" s="4711" t="s">
        <v>13</v>
      </c>
      <c r="B16" s="4712"/>
      <c r="C16" s="4712"/>
      <c r="D16" s="4713"/>
      <c r="E16" s="4712"/>
      <c r="F16" s="4712"/>
      <c r="G16" s="4712"/>
      <c r="H16" s="4712"/>
      <c r="I16" s="4713"/>
      <c r="J16" s="4712"/>
      <c r="K16" s="4712"/>
      <c r="L16" s="4712"/>
      <c r="M16" s="4712"/>
      <c r="N16" s="4714"/>
      <c r="O16" s="4715"/>
      <c r="P16" s="4715"/>
    </row>
    <row r="17" spans="1:47" ht="12.75" customHeight="1" x14ac:dyDescent="0.2">
      <c r="A17" s="4716" t="s">
        <v>14</v>
      </c>
      <c r="B17" s="4717"/>
      <c r="C17" s="4717"/>
      <c r="D17" s="4718"/>
      <c r="E17" s="4717"/>
      <c r="F17" s="4717"/>
      <c r="G17" s="4717"/>
      <c r="H17" s="4717"/>
      <c r="I17" s="4718"/>
      <c r="J17" s="4717"/>
      <c r="K17" s="4717"/>
      <c r="L17" s="4717"/>
      <c r="M17" s="4717"/>
      <c r="N17" s="4719" t="s">
        <v>15</v>
      </c>
      <c r="O17" s="4720" t="s">
        <v>16</v>
      </c>
      <c r="P17" s="4721"/>
    </row>
    <row r="18" spans="1:47" ht="12.75" customHeight="1" x14ac:dyDescent="0.2">
      <c r="A18" s="4722"/>
      <c r="B18" s="4723"/>
      <c r="C18" s="4723"/>
      <c r="D18" s="4724"/>
      <c r="E18" s="4723"/>
      <c r="F18" s="4723"/>
      <c r="G18" s="4723"/>
      <c r="H18" s="4723"/>
      <c r="I18" s="4724"/>
      <c r="J18" s="4723"/>
      <c r="K18" s="4723"/>
      <c r="L18" s="4723"/>
      <c r="M18" s="4723"/>
      <c r="N18" s="4725"/>
      <c r="O18" s="4726"/>
      <c r="P18" s="4727" t="s">
        <v>8</v>
      </c>
    </row>
    <row r="19" spans="1:47" ht="12.75" customHeight="1" x14ac:dyDescent="0.2">
      <c r="A19" s="4728"/>
      <c r="B19" s="4729"/>
      <c r="C19" s="4729"/>
      <c r="D19" s="4730"/>
      <c r="E19" s="4729"/>
      <c r="F19" s="4729"/>
      <c r="G19" s="4729"/>
      <c r="H19" s="4729"/>
      <c r="I19" s="4730"/>
      <c r="J19" s="4729"/>
      <c r="K19" s="4731"/>
      <c r="L19" s="4729" t="s">
        <v>17</v>
      </c>
      <c r="M19" s="4729"/>
      <c r="N19" s="4732"/>
      <c r="O19" s="4733"/>
      <c r="P19" s="4734"/>
      <c r="AU19" s="4735"/>
    </row>
    <row r="20" spans="1:47" ht="12.75" customHeight="1" x14ac:dyDescent="0.2">
      <c r="A20" s="4736"/>
      <c r="B20" s="4737"/>
      <c r="C20" s="4737"/>
      <c r="D20" s="4738"/>
      <c r="E20" s="4737"/>
      <c r="F20" s="4737"/>
      <c r="G20" s="4737"/>
      <c r="H20" s="4737"/>
      <c r="I20" s="4738"/>
      <c r="J20" s="4737"/>
      <c r="K20" s="4737"/>
      <c r="L20" s="4737"/>
      <c r="M20" s="4737"/>
      <c r="N20" s="4739"/>
      <c r="O20" s="4740"/>
      <c r="P20" s="4741"/>
    </row>
    <row r="21" spans="1:47" ht="12.75" customHeight="1" x14ac:dyDescent="0.2">
      <c r="A21" s="4742"/>
      <c r="B21" s="4743"/>
      <c r="C21" s="4744"/>
      <c r="D21" s="4744"/>
      <c r="E21" s="4743"/>
      <c r="F21" s="4743"/>
      <c r="G21" s="4743"/>
      <c r="H21" s="4743" t="s">
        <v>8</v>
      </c>
      <c r="I21" s="4745"/>
      <c r="J21" s="4743"/>
      <c r="K21" s="4743"/>
      <c r="L21" s="4743"/>
      <c r="M21" s="4743"/>
      <c r="N21" s="4746"/>
      <c r="O21" s="4747"/>
      <c r="P21" s="4748"/>
    </row>
    <row r="22" spans="1:47" ht="12.75" customHeight="1" x14ac:dyDescent="0.2">
      <c r="A22" s="4749"/>
      <c r="B22" s="4750"/>
      <c r="C22" s="4750"/>
      <c r="D22" s="4751"/>
      <c r="E22" s="4750"/>
      <c r="F22" s="4750"/>
      <c r="G22" s="4750"/>
      <c r="H22" s="4750"/>
      <c r="I22" s="4751"/>
      <c r="J22" s="4750"/>
      <c r="K22" s="4750"/>
      <c r="L22" s="4750"/>
      <c r="M22" s="4750"/>
      <c r="N22" s="4750"/>
      <c r="O22" s="4750"/>
      <c r="P22" s="4752"/>
    </row>
    <row r="23" spans="1:47" ht="12.75" customHeight="1" x14ac:dyDescent="0.2">
      <c r="A23" s="4753" t="s">
        <v>18</v>
      </c>
      <c r="B23" s="4754"/>
      <c r="C23" s="4754"/>
      <c r="D23" s="4755"/>
      <c r="E23" s="4756" t="s">
        <v>19</v>
      </c>
      <c r="F23" s="4756"/>
      <c r="G23" s="4756"/>
      <c r="H23" s="4756"/>
      <c r="I23" s="4756"/>
      <c r="J23" s="4756"/>
      <c r="K23" s="4756"/>
      <c r="L23" s="4756"/>
      <c r="M23" s="4754"/>
      <c r="N23" s="4754"/>
      <c r="O23" s="4754"/>
      <c r="P23" s="4757"/>
    </row>
    <row r="24" spans="1:47" ht="15.75" x14ac:dyDescent="0.25">
      <c r="A24" s="4758"/>
      <c r="B24" s="4759"/>
      <c r="C24" s="4759"/>
      <c r="D24" s="4760"/>
      <c r="E24" s="4761" t="s">
        <v>20</v>
      </c>
      <c r="F24" s="4761"/>
      <c r="G24" s="4761"/>
      <c r="H24" s="4761"/>
      <c r="I24" s="4761"/>
      <c r="J24" s="4761"/>
      <c r="K24" s="4761"/>
      <c r="L24" s="4761"/>
      <c r="M24" s="4759"/>
      <c r="N24" s="4759"/>
      <c r="O24" s="4759"/>
      <c r="P24" s="4762"/>
    </row>
    <row r="25" spans="1:47" ht="12.75" customHeight="1" x14ac:dyDescent="0.2">
      <c r="A25" s="4763"/>
      <c r="B25" s="4764" t="s">
        <v>21</v>
      </c>
      <c r="C25" s="4765"/>
      <c r="D25" s="4765"/>
      <c r="E25" s="4765"/>
      <c r="F25" s="4765"/>
      <c r="G25" s="4765"/>
      <c r="H25" s="4765"/>
      <c r="I25" s="4765"/>
      <c r="J25" s="4765"/>
      <c r="K25" s="4765"/>
      <c r="L25" s="4765"/>
      <c r="M25" s="4765"/>
      <c r="N25" s="4765"/>
      <c r="O25" s="4766"/>
      <c r="P25" s="4767"/>
    </row>
    <row r="26" spans="1:47" ht="12.75" customHeight="1" x14ac:dyDescent="0.2">
      <c r="A26" s="4768" t="s">
        <v>22</v>
      </c>
      <c r="B26" s="4769" t="s">
        <v>23</v>
      </c>
      <c r="C26" s="4769"/>
      <c r="D26" s="4768" t="s">
        <v>24</v>
      </c>
      <c r="E26" s="4768" t="s">
        <v>25</v>
      </c>
      <c r="F26" s="4768" t="s">
        <v>22</v>
      </c>
      <c r="G26" s="4769" t="s">
        <v>23</v>
      </c>
      <c r="H26" s="4769"/>
      <c r="I26" s="4768" t="s">
        <v>24</v>
      </c>
      <c r="J26" s="4768" t="s">
        <v>25</v>
      </c>
      <c r="K26" s="4768" t="s">
        <v>22</v>
      </c>
      <c r="L26" s="4769" t="s">
        <v>23</v>
      </c>
      <c r="M26" s="4769"/>
      <c r="N26" s="4770" t="s">
        <v>24</v>
      </c>
      <c r="O26" s="4768" t="s">
        <v>25</v>
      </c>
      <c r="P26" s="4771"/>
    </row>
    <row r="27" spans="1:47" ht="12.75" customHeight="1" x14ac:dyDescent="0.2">
      <c r="A27" s="4772"/>
      <c r="B27" s="4773" t="s">
        <v>26</v>
      </c>
      <c r="C27" s="4773" t="s">
        <v>2</v>
      </c>
      <c r="D27" s="4772"/>
      <c r="E27" s="4772"/>
      <c r="F27" s="4772"/>
      <c r="G27" s="4773" t="s">
        <v>26</v>
      </c>
      <c r="H27" s="4773" t="s">
        <v>2</v>
      </c>
      <c r="I27" s="4772"/>
      <c r="J27" s="4772"/>
      <c r="K27" s="4772"/>
      <c r="L27" s="4773" t="s">
        <v>26</v>
      </c>
      <c r="M27" s="4773" t="s">
        <v>2</v>
      </c>
      <c r="N27" s="4774"/>
      <c r="O27" s="4772"/>
      <c r="P27" s="4775"/>
      <c r="Q27" s="10730" t="s">
        <v>161</v>
      </c>
      <c r="R27" s="10731"/>
      <c r="S27" s="1" t="s">
        <v>162</v>
      </c>
    </row>
    <row r="28" spans="1:47" ht="12.75" customHeight="1" x14ac:dyDescent="0.2">
      <c r="A28" s="4776">
        <v>1</v>
      </c>
      <c r="B28" s="4777">
        <v>0</v>
      </c>
      <c r="C28" s="4778">
        <v>0.15</v>
      </c>
      <c r="D28" s="4779">
        <v>16000</v>
      </c>
      <c r="E28" s="4780">
        <f t="shared" ref="E28:E59" si="0">D28*(100-2.68)/100</f>
        <v>15571.2</v>
      </c>
      <c r="F28" s="4781">
        <v>33</v>
      </c>
      <c r="G28" s="4782">
        <v>8</v>
      </c>
      <c r="H28" s="4782">
        <v>8.15</v>
      </c>
      <c r="I28" s="4779">
        <v>16000</v>
      </c>
      <c r="J28" s="4780">
        <f t="shared" ref="J28:J59" si="1">I28*(100-2.68)/100</f>
        <v>15571.2</v>
      </c>
      <c r="K28" s="4781">
        <v>65</v>
      </c>
      <c r="L28" s="4782">
        <v>16</v>
      </c>
      <c r="M28" s="4782">
        <v>16.149999999999999</v>
      </c>
      <c r="N28" s="4779">
        <v>16000</v>
      </c>
      <c r="O28" s="4780">
        <f t="shared" ref="O28:O59" si="2">N28*(100-2.68)/100</f>
        <v>15571.2</v>
      </c>
      <c r="P28" s="4783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4784">
        <v>2</v>
      </c>
      <c r="B29" s="4784">
        <v>0.15</v>
      </c>
      <c r="C29" s="4785">
        <v>0.3</v>
      </c>
      <c r="D29" s="4786">
        <v>16000</v>
      </c>
      <c r="E29" s="4787">
        <f t="shared" si="0"/>
        <v>15571.2</v>
      </c>
      <c r="F29" s="4788">
        <v>34</v>
      </c>
      <c r="G29" s="4789">
        <v>8.15</v>
      </c>
      <c r="H29" s="4789">
        <v>8.3000000000000007</v>
      </c>
      <c r="I29" s="4786">
        <v>16000</v>
      </c>
      <c r="J29" s="4787">
        <f t="shared" si="1"/>
        <v>15571.2</v>
      </c>
      <c r="K29" s="4788">
        <v>66</v>
      </c>
      <c r="L29" s="4789">
        <v>16.149999999999999</v>
      </c>
      <c r="M29" s="4789">
        <v>16.3</v>
      </c>
      <c r="N29" s="4786">
        <v>16000</v>
      </c>
      <c r="O29" s="4787">
        <f t="shared" si="2"/>
        <v>15571.2</v>
      </c>
      <c r="P29" s="4790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4791">
        <v>3</v>
      </c>
      <c r="B30" s="4792">
        <v>0.3</v>
      </c>
      <c r="C30" s="4793">
        <v>0.45</v>
      </c>
      <c r="D30" s="4794">
        <v>16000</v>
      </c>
      <c r="E30" s="4795">
        <f t="shared" si="0"/>
        <v>15571.2</v>
      </c>
      <c r="F30" s="4796">
        <v>35</v>
      </c>
      <c r="G30" s="4797">
        <v>8.3000000000000007</v>
      </c>
      <c r="H30" s="4797">
        <v>8.4499999999999993</v>
      </c>
      <c r="I30" s="4794">
        <v>16000</v>
      </c>
      <c r="J30" s="4795">
        <f t="shared" si="1"/>
        <v>15571.2</v>
      </c>
      <c r="K30" s="4796">
        <v>67</v>
      </c>
      <c r="L30" s="4797">
        <v>16.3</v>
      </c>
      <c r="M30" s="4797">
        <v>16.45</v>
      </c>
      <c r="N30" s="4794">
        <v>16000</v>
      </c>
      <c r="O30" s="4795">
        <f t="shared" si="2"/>
        <v>15571.2</v>
      </c>
      <c r="P30" s="4798"/>
      <c r="Q30" s="8564">
        <v>2</v>
      </c>
      <c r="R30" s="8667">
        <v>2.15</v>
      </c>
      <c r="S30" s="10733">
        <f>AVERAGE(D36:D39)</f>
        <v>16000</v>
      </c>
      <c r="V30" s="4799"/>
    </row>
    <row r="31" spans="1:47" ht="12.75" customHeight="1" x14ac:dyDescent="0.2">
      <c r="A31" s="4800">
        <v>4</v>
      </c>
      <c r="B31" s="4800">
        <v>0.45</v>
      </c>
      <c r="C31" s="4801">
        <v>1</v>
      </c>
      <c r="D31" s="4802">
        <v>16000</v>
      </c>
      <c r="E31" s="4803">
        <f t="shared" si="0"/>
        <v>15571.2</v>
      </c>
      <c r="F31" s="4804">
        <v>36</v>
      </c>
      <c r="G31" s="4801">
        <v>8.4499999999999993</v>
      </c>
      <c r="H31" s="4801">
        <v>9</v>
      </c>
      <c r="I31" s="4802">
        <v>16000</v>
      </c>
      <c r="J31" s="4803">
        <f t="shared" si="1"/>
        <v>15571.2</v>
      </c>
      <c r="K31" s="4804">
        <v>68</v>
      </c>
      <c r="L31" s="4801">
        <v>16.45</v>
      </c>
      <c r="M31" s="4801">
        <v>17</v>
      </c>
      <c r="N31" s="4802">
        <v>16000</v>
      </c>
      <c r="O31" s="4803">
        <f t="shared" si="2"/>
        <v>15571.2</v>
      </c>
      <c r="P31" s="4805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4806">
        <v>5</v>
      </c>
      <c r="B32" s="4807">
        <v>1</v>
      </c>
      <c r="C32" s="4808">
        <v>1.1499999999999999</v>
      </c>
      <c r="D32" s="4809">
        <v>16000</v>
      </c>
      <c r="E32" s="4810">
        <f t="shared" si="0"/>
        <v>15571.2</v>
      </c>
      <c r="F32" s="4811">
        <v>37</v>
      </c>
      <c r="G32" s="4807">
        <v>9</v>
      </c>
      <c r="H32" s="4807">
        <v>9.15</v>
      </c>
      <c r="I32" s="4809">
        <v>16000</v>
      </c>
      <c r="J32" s="4810">
        <f t="shared" si="1"/>
        <v>15571.2</v>
      </c>
      <c r="K32" s="4811">
        <v>69</v>
      </c>
      <c r="L32" s="4807">
        <v>17</v>
      </c>
      <c r="M32" s="4807">
        <v>17.149999999999999</v>
      </c>
      <c r="N32" s="4809">
        <v>16000</v>
      </c>
      <c r="O32" s="4810">
        <f t="shared" si="2"/>
        <v>15571.2</v>
      </c>
      <c r="P32" s="4812"/>
      <c r="Q32" s="8564">
        <v>4</v>
      </c>
      <c r="R32" s="8661">
        <v>4.1500000000000004</v>
      </c>
      <c r="S32" s="10733">
        <f>AVERAGE(D44:D47)</f>
        <v>16000</v>
      </c>
      <c r="AQ32" s="4809"/>
    </row>
    <row r="33" spans="1:19" ht="12.75" customHeight="1" x14ac:dyDescent="0.2">
      <c r="A33" s="4813">
        <v>6</v>
      </c>
      <c r="B33" s="4814">
        <v>1.1499999999999999</v>
      </c>
      <c r="C33" s="4815">
        <v>1.3</v>
      </c>
      <c r="D33" s="4816">
        <v>16000</v>
      </c>
      <c r="E33" s="4817">
        <f t="shared" si="0"/>
        <v>15571.2</v>
      </c>
      <c r="F33" s="4818">
        <v>38</v>
      </c>
      <c r="G33" s="4815">
        <v>9.15</v>
      </c>
      <c r="H33" s="4815">
        <v>9.3000000000000007</v>
      </c>
      <c r="I33" s="4816">
        <v>16000</v>
      </c>
      <c r="J33" s="4817">
        <f t="shared" si="1"/>
        <v>15571.2</v>
      </c>
      <c r="K33" s="4818">
        <v>70</v>
      </c>
      <c r="L33" s="4815">
        <v>17.149999999999999</v>
      </c>
      <c r="M33" s="4815">
        <v>17.3</v>
      </c>
      <c r="N33" s="4816">
        <v>16000</v>
      </c>
      <c r="O33" s="4817">
        <f t="shared" si="2"/>
        <v>15571.2</v>
      </c>
      <c r="P33" s="4819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4820">
        <v>7</v>
      </c>
      <c r="B34" s="4821">
        <v>1.3</v>
      </c>
      <c r="C34" s="4822">
        <v>1.45</v>
      </c>
      <c r="D34" s="4823">
        <v>16000</v>
      </c>
      <c r="E34" s="4824">
        <f t="shared" si="0"/>
        <v>15571.2</v>
      </c>
      <c r="F34" s="4825">
        <v>39</v>
      </c>
      <c r="G34" s="4826">
        <v>9.3000000000000007</v>
      </c>
      <c r="H34" s="4826">
        <v>9.4499999999999993</v>
      </c>
      <c r="I34" s="4823">
        <v>16000</v>
      </c>
      <c r="J34" s="4824">
        <f t="shared" si="1"/>
        <v>15571.2</v>
      </c>
      <c r="K34" s="4825">
        <v>71</v>
      </c>
      <c r="L34" s="4826">
        <v>17.3</v>
      </c>
      <c r="M34" s="4826">
        <v>17.45</v>
      </c>
      <c r="N34" s="4823">
        <v>16000</v>
      </c>
      <c r="O34" s="4824">
        <f t="shared" si="2"/>
        <v>15571.2</v>
      </c>
      <c r="P34" s="4827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4828">
        <v>8</v>
      </c>
      <c r="B35" s="4828">
        <v>1.45</v>
      </c>
      <c r="C35" s="4829">
        <v>2</v>
      </c>
      <c r="D35" s="4830">
        <v>16000</v>
      </c>
      <c r="E35" s="4831">
        <f t="shared" si="0"/>
        <v>15571.2</v>
      </c>
      <c r="F35" s="4832">
        <v>40</v>
      </c>
      <c r="G35" s="4829">
        <v>9.4499999999999993</v>
      </c>
      <c r="H35" s="4829">
        <v>10</v>
      </c>
      <c r="I35" s="4830">
        <v>16000</v>
      </c>
      <c r="J35" s="4831">
        <f t="shared" si="1"/>
        <v>15571.2</v>
      </c>
      <c r="K35" s="4832">
        <v>72</v>
      </c>
      <c r="L35" s="4833">
        <v>17.45</v>
      </c>
      <c r="M35" s="4829">
        <v>18</v>
      </c>
      <c r="N35" s="4830">
        <v>16000</v>
      </c>
      <c r="O35" s="4831">
        <f t="shared" si="2"/>
        <v>15571.2</v>
      </c>
      <c r="P35" s="4834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4835">
        <v>9</v>
      </c>
      <c r="B36" s="4836">
        <v>2</v>
      </c>
      <c r="C36" s="4837">
        <v>2.15</v>
      </c>
      <c r="D36" s="4838">
        <v>16000</v>
      </c>
      <c r="E36" s="4839">
        <f t="shared" si="0"/>
        <v>15571.2</v>
      </c>
      <c r="F36" s="4840">
        <v>41</v>
      </c>
      <c r="G36" s="4841">
        <v>10</v>
      </c>
      <c r="H36" s="4842">
        <v>10.15</v>
      </c>
      <c r="I36" s="4838">
        <v>16000</v>
      </c>
      <c r="J36" s="4839">
        <f t="shared" si="1"/>
        <v>15571.2</v>
      </c>
      <c r="K36" s="4840">
        <v>73</v>
      </c>
      <c r="L36" s="4842">
        <v>18</v>
      </c>
      <c r="M36" s="4841">
        <v>18.149999999999999</v>
      </c>
      <c r="N36" s="4838">
        <v>16000</v>
      </c>
      <c r="O36" s="4839">
        <f t="shared" si="2"/>
        <v>15571.2</v>
      </c>
      <c r="P36" s="4843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4844">
        <v>10</v>
      </c>
      <c r="B37" s="4844">
        <v>2.15</v>
      </c>
      <c r="C37" s="4845">
        <v>2.2999999999999998</v>
      </c>
      <c r="D37" s="4846">
        <v>16000</v>
      </c>
      <c r="E37" s="4847">
        <f t="shared" si="0"/>
        <v>15571.2</v>
      </c>
      <c r="F37" s="4848">
        <v>42</v>
      </c>
      <c r="G37" s="4845">
        <v>10.15</v>
      </c>
      <c r="H37" s="4849">
        <v>10.3</v>
      </c>
      <c r="I37" s="4846">
        <v>16000</v>
      </c>
      <c r="J37" s="4847">
        <f t="shared" si="1"/>
        <v>15571.2</v>
      </c>
      <c r="K37" s="4848">
        <v>74</v>
      </c>
      <c r="L37" s="4849">
        <v>18.149999999999999</v>
      </c>
      <c r="M37" s="4845">
        <v>18.3</v>
      </c>
      <c r="N37" s="4846">
        <v>16000</v>
      </c>
      <c r="O37" s="4847">
        <f t="shared" si="2"/>
        <v>15571.2</v>
      </c>
      <c r="P37" s="4850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4851">
        <v>11</v>
      </c>
      <c r="B38" s="4852">
        <v>2.2999999999999998</v>
      </c>
      <c r="C38" s="4853">
        <v>2.4500000000000002</v>
      </c>
      <c r="D38" s="4854">
        <v>16000</v>
      </c>
      <c r="E38" s="4855">
        <f t="shared" si="0"/>
        <v>15571.2</v>
      </c>
      <c r="F38" s="4856">
        <v>43</v>
      </c>
      <c r="G38" s="4857">
        <v>10.3</v>
      </c>
      <c r="H38" s="4858">
        <v>10.45</v>
      </c>
      <c r="I38" s="4854">
        <v>16000</v>
      </c>
      <c r="J38" s="4855">
        <f t="shared" si="1"/>
        <v>15571.2</v>
      </c>
      <c r="K38" s="4856">
        <v>75</v>
      </c>
      <c r="L38" s="4858">
        <v>18.3</v>
      </c>
      <c r="M38" s="4857">
        <v>18.45</v>
      </c>
      <c r="N38" s="4854">
        <v>16000</v>
      </c>
      <c r="O38" s="4855">
        <f t="shared" si="2"/>
        <v>15571.2</v>
      </c>
      <c r="P38" s="4859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4860">
        <v>12</v>
      </c>
      <c r="B39" s="4860">
        <v>2.4500000000000002</v>
      </c>
      <c r="C39" s="4861">
        <v>3</v>
      </c>
      <c r="D39" s="4862">
        <v>16000</v>
      </c>
      <c r="E39" s="4863">
        <f t="shared" si="0"/>
        <v>15571.2</v>
      </c>
      <c r="F39" s="4864">
        <v>44</v>
      </c>
      <c r="G39" s="4861">
        <v>10.45</v>
      </c>
      <c r="H39" s="4865">
        <v>11</v>
      </c>
      <c r="I39" s="4862">
        <v>16000</v>
      </c>
      <c r="J39" s="4863">
        <f t="shared" si="1"/>
        <v>15571.2</v>
      </c>
      <c r="K39" s="4864">
        <v>76</v>
      </c>
      <c r="L39" s="4865">
        <v>18.45</v>
      </c>
      <c r="M39" s="4861">
        <v>19</v>
      </c>
      <c r="N39" s="4862">
        <v>16000</v>
      </c>
      <c r="O39" s="4863">
        <f t="shared" si="2"/>
        <v>15571.2</v>
      </c>
      <c r="P39" s="4866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4867">
        <v>13</v>
      </c>
      <c r="B40" s="4868">
        <v>3</v>
      </c>
      <c r="C40" s="4869">
        <v>3.15</v>
      </c>
      <c r="D40" s="4870">
        <v>16000</v>
      </c>
      <c r="E40" s="4871">
        <f t="shared" si="0"/>
        <v>15571.2</v>
      </c>
      <c r="F40" s="4872">
        <v>45</v>
      </c>
      <c r="G40" s="4873">
        <v>11</v>
      </c>
      <c r="H40" s="4874">
        <v>11.15</v>
      </c>
      <c r="I40" s="4870">
        <v>16000</v>
      </c>
      <c r="J40" s="4871">
        <f t="shared" si="1"/>
        <v>15571.2</v>
      </c>
      <c r="K40" s="4872">
        <v>77</v>
      </c>
      <c r="L40" s="4874">
        <v>19</v>
      </c>
      <c r="M40" s="4873">
        <v>19.149999999999999</v>
      </c>
      <c r="N40" s="4870">
        <v>16000</v>
      </c>
      <c r="O40" s="4871">
        <f t="shared" si="2"/>
        <v>15571.2</v>
      </c>
      <c r="P40" s="4875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4876">
        <v>14</v>
      </c>
      <c r="B41" s="4876">
        <v>3.15</v>
      </c>
      <c r="C41" s="4877">
        <v>3.3</v>
      </c>
      <c r="D41" s="4878">
        <v>16000</v>
      </c>
      <c r="E41" s="4879">
        <f t="shared" si="0"/>
        <v>15571.2</v>
      </c>
      <c r="F41" s="4880">
        <v>46</v>
      </c>
      <c r="G41" s="4881">
        <v>11.15</v>
      </c>
      <c r="H41" s="4877">
        <v>11.3</v>
      </c>
      <c r="I41" s="4878">
        <v>16000</v>
      </c>
      <c r="J41" s="4879">
        <f t="shared" si="1"/>
        <v>15571.2</v>
      </c>
      <c r="K41" s="4880">
        <v>78</v>
      </c>
      <c r="L41" s="4877">
        <v>19.149999999999999</v>
      </c>
      <c r="M41" s="4881">
        <v>19.3</v>
      </c>
      <c r="N41" s="4878">
        <v>16000</v>
      </c>
      <c r="O41" s="4879">
        <f t="shared" si="2"/>
        <v>15571.2</v>
      </c>
      <c r="P41" s="4882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4883">
        <v>15</v>
      </c>
      <c r="B42" s="4884">
        <v>3.3</v>
      </c>
      <c r="C42" s="4885">
        <v>3.45</v>
      </c>
      <c r="D42" s="4886">
        <v>16000</v>
      </c>
      <c r="E42" s="4887">
        <f t="shared" si="0"/>
        <v>15571.2</v>
      </c>
      <c r="F42" s="4888">
        <v>47</v>
      </c>
      <c r="G42" s="4889">
        <v>11.3</v>
      </c>
      <c r="H42" s="4890">
        <v>11.45</v>
      </c>
      <c r="I42" s="4886">
        <v>16000</v>
      </c>
      <c r="J42" s="4887">
        <f t="shared" si="1"/>
        <v>15571.2</v>
      </c>
      <c r="K42" s="4888">
        <v>79</v>
      </c>
      <c r="L42" s="4890">
        <v>19.3</v>
      </c>
      <c r="M42" s="4889">
        <v>19.45</v>
      </c>
      <c r="N42" s="4886">
        <v>16000</v>
      </c>
      <c r="O42" s="4887">
        <f t="shared" si="2"/>
        <v>15571.2</v>
      </c>
      <c r="P42" s="4891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4892">
        <v>16</v>
      </c>
      <c r="B43" s="4892">
        <v>3.45</v>
      </c>
      <c r="C43" s="4893">
        <v>4</v>
      </c>
      <c r="D43" s="4894">
        <v>16000</v>
      </c>
      <c r="E43" s="4895">
        <f t="shared" si="0"/>
        <v>15571.2</v>
      </c>
      <c r="F43" s="4896">
        <v>48</v>
      </c>
      <c r="G43" s="4897">
        <v>11.45</v>
      </c>
      <c r="H43" s="4893">
        <v>12</v>
      </c>
      <c r="I43" s="4894">
        <v>16000</v>
      </c>
      <c r="J43" s="4895">
        <f t="shared" si="1"/>
        <v>15571.2</v>
      </c>
      <c r="K43" s="4896">
        <v>80</v>
      </c>
      <c r="L43" s="4893">
        <v>19.45</v>
      </c>
      <c r="M43" s="4893">
        <v>20</v>
      </c>
      <c r="N43" s="4894">
        <v>16000</v>
      </c>
      <c r="O43" s="4895">
        <f t="shared" si="2"/>
        <v>15571.2</v>
      </c>
      <c r="P43" s="4898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4899">
        <v>17</v>
      </c>
      <c r="B44" s="4900">
        <v>4</v>
      </c>
      <c r="C44" s="4901">
        <v>4.1500000000000004</v>
      </c>
      <c r="D44" s="4902">
        <v>16000</v>
      </c>
      <c r="E44" s="4903">
        <f t="shared" si="0"/>
        <v>15571.2</v>
      </c>
      <c r="F44" s="4904">
        <v>49</v>
      </c>
      <c r="G44" s="4905">
        <v>12</v>
      </c>
      <c r="H44" s="4906">
        <v>12.15</v>
      </c>
      <c r="I44" s="4902">
        <v>16000</v>
      </c>
      <c r="J44" s="4903">
        <f t="shared" si="1"/>
        <v>15571.2</v>
      </c>
      <c r="K44" s="4904">
        <v>81</v>
      </c>
      <c r="L44" s="4906">
        <v>20</v>
      </c>
      <c r="M44" s="4905">
        <v>20.149999999999999</v>
      </c>
      <c r="N44" s="4902">
        <v>16000</v>
      </c>
      <c r="O44" s="4903">
        <f t="shared" si="2"/>
        <v>15571.2</v>
      </c>
      <c r="P44" s="4907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4908">
        <v>18</v>
      </c>
      <c r="B45" s="4908">
        <v>4.1500000000000004</v>
      </c>
      <c r="C45" s="4909">
        <v>4.3</v>
      </c>
      <c r="D45" s="4910">
        <v>16000</v>
      </c>
      <c r="E45" s="4911">
        <f t="shared" si="0"/>
        <v>15571.2</v>
      </c>
      <c r="F45" s="4912">
        <v>50</v>
      </c>
      <c r="G45" s="4913">
        <v>12.15</v>
      </c>
      <c r="H45" s="4909">
        <v>12.3</v>
      </c>
      <c r="I45" s="4910">
        <v>16000</v>
      </c>
      <c r="J45" s="4911">
        <f t="shared" si="1"/>
        <v>15571.2</v>
      </c>
      <c r="K45" s="4912">
        <v>82</v>
      </c>
      <c r="L45" s="4909">
        <v>20.149999999999999</v>
      </c>
      <c r="M45" s="4913">
        <v>20.3</v>
      </c>
      <c r="N45" s="4910">
        <v>16000</v>
      </c>
      <c r="O45" s="4911">
        <f t="shared" si="2"/>
        <v>15571.2</v>
      </c>
      <c r="P45" s="4914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4915">
        <v>19</v>
      </c>
      <c r="B46" s="4916">
        <v>4.3</v>
      </c>
      <c r="C46" s="4917">
        <v>4.45</v>
      </c>
      <c r="D46" s="4918">
        <v>16000</v>
      </c>
      <c r="E46" s="4919">
        <f t="shared" si="0"/>
        <v>15571.2</v>
      </c>
      <c r="F46" s="4920">
        <v>51</v>
      </c>
      <c r="G46" s="4921">
        <v>12.3</v>
      </c>
      <c r="H46" s="4922">
        <v>12.45</v>
      </c>
      <c r="I46" s="4918">
        <v>16000</v>
      </c>
      <c r="J46" s="4919">
        <f t="shared" si="1"/>
        <v>15571.2</v>
      </c>
      <c r="K46" s="4920">
        <v>83</v>
      </c>
      <c r="L46" s="4922">
        <v>20.3</v>
      </c>
      <c r="M46" s="4921">
        <v>20.45</v>
      </c>
      <c r="N46" s="4918">
        <v>16000</v>
      </c>
      <c r="O46" s="4919">
        <f t="shared" si="2"/>
        <v>15571.2</v>
      </c>
      <c r="P46" s="4923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4924">
        <v>20</v>
      </c>
      <c r="B47" s="4924">
        <v>4.45</v>
      </c>
      <c r="C47" s="4925">
        <v>5</v>
      </c>
      <c r="D47" s="4926">
        <v>16000</v>
      </c>
      <c r="E47" s="4927">
        <f t="shared" si="0"/>
        <v>15571.2</v>
      </c>
      <c r="F47" s="4928">
        <v>52</v>
      </c>
      <c r="G47" s="4929">
        <v>12.45</v>
      </c>
      <c r="H47" s="4925">
        <v>13</v>
      </c>
      <c r="I47" s="4926">
        <v>16000</v>
      </c>
      <c r="J47" s="4927">
        <f t="shared" si="1"/>
        <v>15571.2</v>
      </c>
      <c r="K47" s="4928">
        <v>84</v>
      </c>
      <c r="L47" s="4925">
        <v>20.45</v>
      </c>
      <c r="M47" s="4929">
        <v>21</v>
      </c>
      <c r="N47" s="4926">
        <v>16000</v>
      </c>
      <c r="O47" s="4927">
        <f t="shared" si="2"/>
        <v>15571.2</v>
      </c>
      <c r="P47" s="4930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4931">
        <v>21</v>
      </c>
      <c r="B48" s="4932">
        <v>5</v>
      </c>
      <c r="C48" s="4933">
        <v>5.15</v>
      </c>
      <c r="D48" s="4934">
        <v>16000</v>
      </c>
      <c r="E48" s="4935">
        <f t="shared" si="0"/>
        <v>15571.2</v>
      </c>
      <c r="F48" s="4936">
        <v>53</v>
      </c>
      <c r="G48" s="4932">
        <v>13</v>
      </c>
      <c r="H48" s="4937">
        <v>13.15</v>
      </c>
      <c r="I48" s="4934">
        <v>16000</v>
      </c>
      <c r="J48" s="4935">
        <f t="shared" si="1"/>
        <v>15571.2</v>
      </c>
      <c r="K48" s="4936">
        <v>85</v>
      </c>
      <c r="L48" s="4937">
        <v>21</v>
      </c>
      <c r="M48" s="4932">
        <v>21.15</v>
      </c>
      <c r="N48" s="4934">
        <v>16000</v>
      </c>
      <c r="O48" s="4935">
        <f t="shared" si="2"/>
        <v>15571.2</v>
      </c>
      <c r="P48" s="4938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4939">
        <v>22</v>
      </c>
      <c r="B49" s="4940">
        <v>5.15</v>
      </c>
      <c r="C49" s="4941">
        <v>5.3</v>
      </c>
      <c r="D49" s="4942">
        <v>16000</v>
      </c>
      <c r="E49" s="4943">
        <f t="shared" si="0"/>
        <v>15571.2</v>
      </c>
      <c r="F49" s="4944">
        <v>54</v>
      </c>
      <c r="G49" s="4945">
        <v>13.15</v>
      </c>
      <c r="H49" s="4941">
        <v>13.3</v>
      </c>
      <c r="I49" s="4942">
        <v>16000</v>
      </c>
      <c r="J49" s="4943">
        <f t="shared" si="1"/>
        <v>15571.2</v>
      </c>
      <c r="K49" s="4944">
        <v>86</v>
      </c>
      <c r="L49" s="4941">
        <v>21.15</v>
      </c>
      <c r="M49" s="4945">
        <v>21.3</v>
      </c>
      <c r="N49" s="4942">
        <v>16000</v>
      </c>
      <c r="O49" s="4943">
        <f t="shared" si="2"/>
        <v>15571.2</v>
      </c>
      <c r="P49" s="4946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4947">
        <v>23</v>
      </c>
      <c r="B50" s="4948">
        <v>5.3</v>
      </c>
      <c r="C50" s="4949">
        <v>5.45</v>
      </c>
      <c r="D50" s="4950">
        <v>16000</v>
      </c>
      <c r="E50" s="4951">
        <f t="shared" si="0"/>
        <v>15571.2</v>
      </c>
      <c r="F50" s="4952">
        <v>55</v>
      </c>
      <c r="G50" s="4948">
        <v>13.3</v>
      </c>
      <c r="H50" s="4953">
        <v>13.45</v>
      </c>
      <c r="I50" s="4950">
        <v>16000</v>
      </c>
      <c r="J50" s="4951">
        <f t="shared" si="1"/>
        <v>15571.2</v>
      </c>
      <c r="K50" s="4952">
        <v>87</v>
      </c>
      <c r="L50" s="4953">
        <v>21.3</v>
      </c>
      <c r="M50" s="4948">
        <v>21.45</v>
      </c>
      <c r="N50" s="4950">
        <v>16000</v>
      </c>
      <c r="O50" s="4951">
        <f t="shared" si="2"/>
        <v>15571.2</v>
      </c>
      <c r="P50" s="4954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4955">
        <v>24</v>
      </c>
      <c r="B51" s="4956">
        <v>5.45</v>
      </c>
      <c r="C51" s="4957">
        <v>6</v>
      </c>
      <c r="D51" s="4958">
        <v>16000</v>
      </c>
      <c r="E51" s="4959">
        <f t="shared" si="0"/>
        <v>15571.2</v>
      </c>
      <c r="F51" s="4960">
        <v>56</v>
      </c>
      <c r="G51" s="4961">
        <v>13.45</v>
      </c>
      <c r="H51" s="4957">
        <v>14</v>
      </c>
      <c r="I51" s="4958">
        <v>16000</v>
      </c>
      <c r="J51" s="4959">
        <f t="shared" si="1"/>
        <v>15571.2</v>
      </c>
      <c r="K51" s="4960">
        <v>88</v>
      </c>
      <c r="L51" s="4957">
        <v>21.45</v>
      </c>
      <c r="M51" s="4961">
        <v>22</v>
      </c>
      <c r="N51" s="4958">
        <v>16000</v>
      </c>
      <c r="O51" s="4959">
        <f t="shared" si="2"/>
        <v>15571.2</v>
      </c>
      <c r="P51" s="4962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4963">
        <v>25</v>
      </c>
      <c r="B52" s="4964">
        <v>6</v>
      </c>
      <c r="C52" s="4965">
        <v>6.15</v>
      </c>
      <c r="D52" s="4966">
        <v>16000</v>
      </c>
      <c r="E52" s="4967">
        <f t="shared" si="0"/>
        <v>15571.2</v>
      </c>
      <c r="F52" s="4968">
        <v>57</v>
      </c>
      <c r="G52" s="4964">
        <v>14</v>
      </c>
      <c r="H52" s="4969">
        <v>14.15</v>
      </c>
      <c r="I52" s="4966">
        <v>16000</v>
      </c>
      <c r="J52" s="4967">
        <f t="shared" si="1"/>
        <v>15571.2</v>
      </c>
      <c r="K52" s="4968">
        <v>89</v>
      </c>
      <c r="L52" s="4969">
        <v>22</v>
      </c>
      <c r="M52" s="4964">
        <v>22.15</v>
      </c>
      <c r="N52" s="4966">
        <v>16000</v>
      </c>
      <c r="O52" s="4967">
        <f t="shared" si="2"/>
        <v>15571.2</v>
      </c>
      <c r="P52" s="4970"/>
      <c r="Q52" s="1" t="s">
        <v>163</v>
      </c>
      <c r="R52" s="1"/>
      <c r="S52" s="10733">
        <f>AVERAGE(S28:S51)</f>
        <v>16000</v>
      </c>
    </row>
    <row r="53" spans="1:19" x14ac:dyDescent="0.2">
      <c r="A53" s="4971">
        <v>26</v>
      </c>
      <c r="B53" s="4972">
        <v>6.15</v>
      </c>
      <c r="C53" s="4973">
        <v>6.3</v>
      </c>
      <c r="D53" s="4974">
        <v>16000</v>
      </c>
      <c r="E53" s="4975">
        <f t="shared" si="0"/>
        <v>15571.2</v>
      </c>
      <c r="F53" s="4976">
        <v>58</v>
      </c>
      <c r="G53" s="4977">
        <v>14.15</v>
      </c>
      <c r="H53" s="4973">
        <v>14.3</v>
      </c>
      <c r="I53" s="4974">
        <v>16000</v>
      </c>
      <c r="J53" s="4975">
        <f t="shared" si="1"/>
        <v>15571.2</v>
      </c>
      <c r="K53" s="4976">
        <v>90</v>
      </c>
      <c r="L53" s="4973">
        <v>22.15</v>
      </c>
      <c r="M53" s="4977">
        <v>22.3</v>
      </c>
      <c r="N53" s="4974">
        <v>16000</v>
      </c>
      <c r="O53" s="4975">
        <f t="shared" si="2"/>
        <v>15571.2</v>
      </c>
      <c r="P53" s="4978"/>
    </row>
    <row r="54" spans="1:19" x14ac:dyDescent="0.2">
      <c r="A54" s="4979">
        <v>27</v>
      </c>
      <c r="B54" s="4980">
        <v>6.3</v>
      </c>
      <c r="C54" s="4981">
        <v>6.45</v>
      </c>
      <c r="D54" s="4982">
        <v>16000</v>
      </c>
      <c r="E54" s="4983">
        <f t="shared" si="0"/>
        <v>15571.2</v>
      </c>
      <c r="F54" s="4984">
        <v>59</v>
      </c>
      <c r="G54" s="4980">
        <v>14.3</v>
      </c>
      <c r="H54" s="4985">
        <v>14.45</v>
      </c>
      <c r="I54" s="4982">
        <v>16000</v>
      </c>
      <c r="J54" s="4983">
        <f t="shared" si="1"/>
        <v>15571.2</v>
      </c>
      <c r="K54" s="4984">
        <v>91</v>
      </c>
      <c r="L54" s="4985">
        <v>22.3</v>
      </c>
      <c r="M54" s="4980">
        <v>22.45</v>
      </c>
      <c r="N54" s="4982">
        <v>16000</v>
      </c>
      <c r="O54" s="4983">
        <f t="shared" si="2"/>
        <v>15571.2</v>
      </c>
      <c r="P54" s="4986"/>
    </row>
    <row r="55" spans="1:19" x14ac:dyDescent="0.2">
      <c r="A55" s="4987">
        <v>28</v>
      </c>
      <c r="B55" s="4988">
        <v>6.45</v>
      </c>
      <c r="C55" s="4989">
        <v>7</v>
      </c>
      <c r="D55" s="4990">
        <v>16000</v>
      </c>
      <c r="E55" s="4991">
        <f t="shared" si="0"/>
        <v>15571.2</v>
      </c>
      <c r="F55" s="4992">
        <v>60</v>
      </c>
      <c r="G55" s="4993">
        <v>14.45</v>
      </c>
      <c r="H55" s="4993">
        <v>15</v>
      </c>
      <c r="I55" s="4990">
        <v>16000</v>
      </c>
      <c r="J55" s="4991">
        <f t="shared" si="1"/>
        <v>15571.2</v>
      </c>
      <c r="K55" s="4992">
        <v>92</v>
      </c>
      <c r="L55" s="4989">
        <v>22.45</v>
      </c>
      <c r="M55" s="4993">
        <v>23</v>
      </c>
      <c r="N55" s="4990">
        <v>16000</v>
      </c>
      <c r="O55" s="4991">
        <f t="shared" si="2"/>
        <v>15571.2</v>
      </c>
      <c r="P55" s="4994"/>
    </row>
    <row r="56" spans="1:19" x14ac:dyDescent="0.2">
      <c r="A56" s="4995">
        <v>29</v>
      </c>
      <c r="B56" s="4996">
        <v>7</v>
      </c>
      <c r="C56" s="4997">
        <v>7.15</v>
      </c>
      <c r="D56" s="4998">
        <v>16000</v>
      </c>
      <c r="E56" s="4999">
        <f t="shared" si="0"/>
        <v>15571.2</v>
      </c>
      <c r="F56" s="5000">
        <v>61</v>
      </c>
      <c r="G56" s="4996">
        <v>15</v>
      </c>
      <c r="H56" s="4996">
        <v>15.15</v>
      </c>
      <c r="I56" s="4998">
        <v>16000</v>
      </c>
      <c r="J56" s="4999">
        <f t="shared" si="1"/>
        <v>15571.2</v>
      </c>
      <c r="K56" s="5000">
        <v>93</v>
      </c>
      <c r="L56" s="5001">
        <v>23</v>
      </c>
      <c r="M56" s="4996">
        <v>23.15</v>
      </c>
      <c r="N56" s="4998">
        <v>16000</v>
      </c>
      <c r="O56" s="4999">
        <f t="shared" si="2"/>
        <v>15571.2</v>
      </c>
      <c r="P56" s="5002"/>
    </row>
    <row r="57" spans="1:19" x14ac:dyDescent="0.2">
      <c r="A57" s="5003">
        <v>30</v>
      </c>
      <c r="B57" s="5004">
        <v>7.15</v>
      </c>
      <c r="C57" s="5005">
        <v>7.3</v>
      </c>
      <c r="D57" s="5006">
        <v>16000</v>
      </c>
      <c r="E57" s="5007">
        <f t="shared" si="0"/>
        <v>15571.2</v>
      </c>
      <c r="F57" s="5008">
        <v>62</v>
      </c>
      <c r="G57" s="5009">
        <v>15.15</v>
      </c>
      <c r="H57" s="5009">
        <v>15.3</v>
      </c>
      <c r="I57" s="5006">
        <v>16000</v>
      </c>
      <c r="J57" s="5007">
        <f t="shared" si="1"/>
        <v>15571.2</v>
      </c>
      <c r="K57" s="5008">
        <v>94</v>
      </c>
      <c r="L57" s="5009">
        <v>23.15</v>
      </c>
      <c r="M57" s="5009">
        <v>23.3</v>
      </c>
      <c r="N57" s="5006">
        <v>16000</v>
      </c>
      <c r="O57" s="5007">
        <f t="shared" si="2"/>
        <v>15571.2</v>
      </c>
      <c r="P57" s="5010"/>
    </row>
    <row r="58" spans="1:19" x14ac:dyDescent="0.2">
      <c r="A58" s="5011">
        <v>31</v>
      </c>
      <c r="B58" s="5012">
        <v>7.3</v>
      </c>
      <c r="C58" s="5013">
        <v>7.45</v>
      </c>
      <c r="D58" s="5014">
        <v>16000</v>
      </c>
      <c r="E58" s="5015">
        <f t="shared" si="0"/>
        <v>15571.2</v>
      </c>
      <c r="F58" s="5016">
        <v>63</v>
      </c>
      <c r="G58" s="5012">
        <v>15.3</v>
      </c>
      <c r="H58" s="5012">
        <v>15.45</v>
      </c>
      <c r="I58" s="5014">
        <v>16000</v>
      </c>
      <c r="J58" s="5015">
        <f t="shared" si="1"/>
        <v>15571.2</v>
      </c>
      <c r="K58" s="5016">
        <v>95</v>
      </c>
      <c r="L58" s="5012">
        <v>23.3</v>
      </c>
      <c r="M58" s="5012">
        <v>23.45</v>
      </c>
      <c r="N58" s="5014">
        <v>16000</v>
      </c>
      <c r="O58" s="5015">
        <f t="shared" si="2"/>
        <v>15571.2</v>
      </c>
      <c r="P58" s="5017"/>
    </row>
    <row r="59" spans="1:19" x14ac:dyDescent="0.2">
      <c r="A59" s="5018">
        <v>32</v>
      </c>
      <c r="B59" s="5019">
        <v>7.45</v>
      </c>
      <c r="C59" s="5020">
        <v>8</v>
      </c>
      <c r="D59" s="5021">
        <v>16000</v>
      </c>
      <c r="E59" s="5022">
        <f t="shared" si="0"/>
        <v>15571.2</v>
      </c>
      <c r="F59" s="5023">
        <v>64</v>
      </c>
      <c r="G59" s="5024">
        <v>15.45</v>
      </c>
      <c r="H59" s="5024">
        <v>16</v>
      </c>
      <c r="I59" s="5021">
        <v>16000</v>
      </c>
      <c r="J59" s="5022">
        <f t="shared" si="1"/>
        <v>15571.2</v>
      </c>
      <c r="K59" s="5023">
        <v>96</v>
      </c>
      <c r="L59" s="5024">
        <v>23.45</v>
      </c>
      <c r="M59" s="5024">
        <v>24</v>
      </c>
      <c r="N59" s="5021">
        <v>16000</v>
      </c>
      <c r="O59" s="5022">
        <f t="shared" si="2"/>
        <v>15571.2</v>
      </c>
      <c r="P59" s="5025"/>
    </row>
    <row r="60" spans="1:19" x14ac:dyDescent="0.2">
      <c r="A60" s="5026" t="s">
        <v>27</v>
      </c>
      <c r="B60" s="5027"/>
      <c r="C60" s="5027"/>
      <c r="D60" s="5028">
        <f>SUM(D28:D59)</f>
        <v>512000</v>
      </c>
      <c r="E60" s="5029">
        <f>SUM(E28:E59)</f>
        <v>498278.40000000026</v>
      </c>
      <c r="F60" s="5027"/>
      <c r="G60" s="5027"/>
      <c r="H60" s="5027"/>
      <c r="I60" s="5028">
        <f>SUM(I28:I59)</f>
        <v>512000</v>
      </c>
      <c r="J60" s="5029">
        <f>SUM(J28:J59)</f>
        <v>498278.40000000026</v>
      </c>
      <c r="K60" s="5027"/>
      <c r="L60" s="5027"/>
      <c r="M60" s="5027"/>
      <c r="N60" s="5027">
        <f>SUM(N28:N59)</f>
        <v>512000</v>
      </c>
      <c r="O60" s="5029">
        <f>SUM(O28:O59)</f>
        <v>498278.40000000026</v>
      </c>
      <c r="P60" s="5030"/>
    </row>
    <row r="64" spans="1:19" x14ac:dyDescent="0.2">
      <c r="A64" t="s">
        <v>75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5031"/>
      <c r="B66" s="5032"/>
      <c r="C66" s="5032"/>
      <c r="D66" s="5033"/>
      <c r="E66" s="5032"/>
      <c r="F66" s="5032"/>
      <c r="G66" s="5032"/>
      <c r="H66" s="5032"/>
      <c r="I66" s="5033"/>
      <c r="J66" s="5034"/>
      <c r="K66" s="5032"/>
      <c r="L66" s="5032"/>
      <c r="M66" s="5032"/>
      <c r="N66" s="5032"/>
      <c r="O66" s="5032"/>
      <c r="P66" s="5035"/>
    </row>
    <row r="67" spans="1:16" x14ac:dyDescent="0.2">
      <c r="A67" s="5036" t="s">
        <v>28</v>
      </c>
      <c r="B67" s="5037"/>
      <c r="C67" s="5037"/>
      <c r="D67" s="5038"/>
      <c r="E67" s="5039"/>
      <c r="F67" s="5037"/>
      <c r="G67" s="5037"/>
      <c r="H67" s="5039"/>
      <c r="I67" s="5038"/>
      <c r="J67" s="5040"/>
      <c r="K67" s="5037"/>
      <c r="L67" s="5037"/>
      <c r="M67" s="5037"/>
      <c r="N67" s="5037"/>
      <c r="O67" s="5037"/>
      <c r="P67" s="5041"/>
    </row>
    <row r="68" spans="1:16" x14ac:dyDescent="0.2">
      <c r="A68" s="5042"/>
      <c r="B68" s="5043"/>
      <c r="C68" s="5043"/>
      <c r="D68" s="5043"/>
      <c r="E68" s="5043"/>
      <c r="F68" s="5043"/>
      <c r="G68" s="5043"/>
      <c r="H68" s="5043"/>
      <c r="I68" s="5043"/>
      <c r="J68" s="5043"/>
      <c r="K68" s="5043"/>
      <c r="L68" s="5044"/>
      <c r="M68" s="5044"/>
      <c r="N68" s="5044"/>
      <c r="O68" s="5044"/>
      <c r="P68" s="5045"/>
    </row>
    <row r="69" spans="1:16" x14ac:dyDescent="0.2">
      <c r="A69" s="5046"/>
      <c r="B69" s="5047"/>
      <c r="C69" s="5047"/>
      <c r="D69" s="5048"/>
      <c r="E69" s="5049"/>
      <c r="F69" s="5047"/>
      <c r="G69" s="5047"/>
      <c r="H69" s="5049"/>
      <c r="I69" s="5048"/>
      <c r="J69" s="5050"/>
      <c r="K69" s="5047"/>
      <c r="L69" s="5047"/>
      <c r="M69" s="5047"/>
      <c r="N69" s="5047"/>
      <c r="O69" s="5047"/>
      <c r="P69" s="5051"/>
    </row>
    <row r="70" spans="1:16" x14ac:dyDescent="0.2">
      <c r="A70" s="5052"/>
      <c r="B70" s="5053"/>
      <c r="C70" s="5053"/>
      <c r="D70" s="5054"/>
      <c r="E70" s="5055"/>
      <c r="F70" s="5053"/>
      <c r="G70" s="5053"/>
      <c r="H70" s="5055"/>
      <c r="I70" s="5054"/>
      <c r="J70" s="5053"/>
      <c r="K70" s="5053"/>
      <c r="L70" s="5053"/>
      <c r="M70" s="5053"/>
      <c r="N70" s="5053"/>
      <c r="O70" s="5053"/>
      <c r="P70" s="5056"/>
    </row>
    <row r="71" spans="1:16" x14ac:dyDescent="0.2">
      <c r="A71" s="5057"/>
      <c r="B71" s="5058"/>
      <c r="C71" s="5058"/>
      <c r="D71" s="5059"/>
      <c r="E71" s="5060"/>
      <c r="F71" s="5058"/>
      <c r="G71" s="5058"/>
      <c r="H71" s="5060"/>
      <c r="I71" s="5059"/>
      <c r="J71" s="5058"/>
      <c r="K71" s="5058"/>
      <c r="L71" s="5058"/>
      <c r="M71" s="5058"/>
      <c r="N71" s="5058"/>
      <c r="O71" s="5058"/>
      <c r="P71" s="5061"/>
    </row>
    <row r="72" spans="1:16" x14ac:dyDescent="0.2">
      <c r="A72" s="5062"/>
      <c r="B72" s="5063"/>
      <c r="C72" s="5063"/>
      <c r="D72" s="5064"/>
      <c r="E72" s="5065"/>
      <c r="F72" s="5063"/>
      <c r="G72" s="5063"/>
      <c r="H72" s="5065"/>
      <c r="I72" s="5064"/>
      <c r="J72" s="5063"/>
      <c r="K72" s="5063"/>
      <c r="L72" s="5063"/>
      <c r="M72" s="5063" t="s">
        <v>29</v>
      </c>
      <c r="N72" s="5063"/>
      <c r="O72" s="5063"/>
      <c r="P72" s="5066"/>
    </row>
    <row r="73" spans="1:16" x14ac:dyDescent="0.2">
      <c r="A73" s="5067"/>
      <c r="B73" s="5068"/>
      <c r="C73" s="5068"/>
      <c r="D73" s="5069"/>
      <c r="E73" s="5070"/>
      <c r="F73" s="5068"/>
      <c r="G73" s="5068"/>
      <c r="H73" s="5070"/>
      <c r="I73" s="5069"/>
      <c r="J73" s="5068"/>
      <c r="K73" s="5068"/>
      <c r="L73" s="5068"/>
      <c r="M73" s="5068" t="s">
        <v>30</v>
      </c>
      <c r="N73" s="5068"/>
      <c r="O73" s="5068"/>
      <c r="P73" s="5071"/>
    </row>
    <row r="74" spans="1:16" ht="15.75" x14ac:dyDescent="0.25">
      <c r="E74" s="5072"/>
      <c r="H74" s="5072"/>
    </row>
    <row r="75" spans="1:16" ht="15.75" x14ac:dyDescent="0.25">
      <c r="C75" s="5073"/>
      <c r="E75" s="5074"/>
      <c r="H75" s="5074"/>
    </row>
    <row r="76" spans="1:16" ht="15.75" x14ac:dyDescent="0.25">
      <c r="E76" s="5075"/>
      <c r="H76" s="5075"/>
    </row>
    <row r="77" spans="1:16" ht="15.75" x14ac:dyDescent="0.25">
      <c r="E77" s="5076"/>
      <c r="H77" s="5076"/>
    </row>
    <row r="78" spans="1:16" ht="15.75" x14ac:dyDescent="0.25">
      <c r="E78" s="5077"/>
      <c r="H78" s="5077"/>
    </row>
    <row r="79" spans="1:16" ht="15.75" x14ac:dyDescent="0.25">
      <c r="E79" s="5078"/>
      <c r="H79" s="5078"/>
    </row>
    <row r="80" spans="1:16" ht="15.75" x14ac:dyDescent="0.25">
      <c r="E80" s="5079"/>
      <c r="H80" s="5079"/>
    </row>
    <row r="81" spans="5:13" ht="15.75" x14ac:dyDescent="0.25">
      <c r="E81" s="5080"/>
      <c r="H81" s="5080"/>
    </row>
    <row r="82" spans="5:13" ht="15.75" x14ac:dyDescent="0.25">
      <c r="E82" s="5081"/>
      <c r="H82" s="5081"/>
    </row>
    <row r="83" spans="5:13" ht="15.75" x14ac:dyDescent="0.25">
      <c r="E83" s="5082"/>
      <c r="H83" s="5082"/>
    </row>
    <row r="84" spans="5:13" ht="15.75" x14ac:dyDescent="0.25">
      <c r="E84" s="5083"/>
      <c r="H84" s="5083"/>
    </row>
    <row r="85" spans="5:13" ht="15.75" x14ac:dyDescent="0.25">
      <c r="E85" s="5084"/>
      <c r="H85" s="5084"/>
    </row>
    <row r="86" spans="5:13" ht="15.75" x14ac:dyDescent="0.25">
      <c r="E86" s="5085"/>
      <c r="H86" s="5085"/>
    </row>
    <row r="87" spans="5:13" ht="15.75" x14ac:dyDescent="0.25">
      <c r="E87" s="5086"/>
      <c r="H87" s="5086"/>
    </row>
    <row r="88" spans="5:13" ht="15.75" x14ac:dyDescent="0.25">
      <c r="E88" s="5087"/>
      <c r="H88" s="5087"/>
    </row>
    <row r="89" spans="5:13" ht="15.75" x14ac:dyDescent="0.25">
      <c r="E89" s="5088"/>
      <c r="H89" s="5088"/>
    </row>
    <row r="90" spans="5:13" ht="15.75" x14ac:dyDescent="0.25">
      <c r="E90" s="5089"/>
      <c r="H90" s="5089"/>
    </row>
    <row r="91" spans="5:13" ht="15.75" x14ac:dyDescent="0.25">
      <c r="E91" s="5090"/>
      <c r="H91" s="5090"/>
    </row>
    <row r="92" spans="5:13" ht="15.75" x14ac:dyDescent="0.25">
      <c r="E92" s="5091"/>
      <c r="H92" s="5091"/>
    </row>
    <row r="93" spans="5:13" ht="15.75" x14ac:dyDescent="0.25">
      <c r="E93" s="5092"/>
      <c r="H93" s="5092"/>
    </row>
    <row r="94" spans="5:13" ht="15.75" x14ac:dyDescent="0.25">
      <c r="E94" s="5093"/>
      <c r="H94" s="5093"/>
    </row>
    <row r="95" spans="5:13" ht="15.75" x14ac:dyDescent="0.25">
      <c r="E95" s="5094"/>
      <c r="H95" s="5094"/>
    </row>
    <row r="96" spans="5:13" ht="15.75" x14ac:dyDescent="0.25">
      <c r="E96" s="5095"/>
      <c r="H96" s="5095"/>
      <c r="M96" s="5096" t="s">
        <v>8</v>
      </c>
    </row>
    <row r="97" spans="5:14" ht="15.75" x14ac:dyDescent="0.25">
      <c r="E97" s="5097"/>
      <c r="H97" s="5097"/>
    </row>
    <row r="98" spans="5:14" ht="15.75" x14ac:dyDescent="0.25">
      <c r="E98" s="5098"/>
      <c r="H98" s="5098"/>
    </row>
    <row r="99" spans="5:14" ht="15.75" x14ac:dyDescent="0.25">
      <c r="E99" s="5099"/>
      <c r="H99" s="5099"/>
    </row>
    <row r="101" spans="5:14" x14ac:dyDescent="0.2">
      <c r="N101" s="5100"/>
    </row>
    <row r="126" spans="4:4" x14ac:dyDescent="0.2">
      <c r="D126" s="5101"/>
    </row>
  </sheetData>
  <mergeCells count="1">
    <mergeCell ref="Q27:R27"/>
  </mergeCell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5102"/>
      <c r="B1" s="5103"/>
      <c r="C1" s="5103"/>
      <c r="D1" s="5104"/>
      <c r="E1" s="5103"/>
      <c r="F1" s="5103"/>
      <c r="G1" s="5103"/>
      <c r="H1" s="5103"/>
      <c r="I1" s="5104"/>
      <c r="J1" s="5103"/>
      <c r="K1" s="5103"/>
      <c r="L1" s="5103"/>
      <c r="M1" s="5103"/>
      <c r="N1" s="5103"/>
      <c r="O1" s="5103"/>
      <c r="P1" s="5105"/>
    </row>
    <row r="2" spans="1:16" ht="12.75" customHeight="1" x14ac:dyDescent="0.2">
      <c r="A2" s="5106" t="s">
        <v>0</v>
      </c>
      <c r="B2" s="5107"/>
      <c r="C2" s="5107"/>
      <c r="D2" s="5107"/>
      <c r="E2" s="5107"/>
      <c r="F2" s="5107"/>
      <c r="G2" s="5107"/>
      <c r="H2" s="5107"/>
      <c r="I2" s="5107"/>
      <c r="J2" s="5107"/>
      <c r="K2" s="5107"/>
      <c r="L2" s="5107"/>
      <c r="M2" s="5107"/>
      <c r="N2" s="5107"/>
      <c r="O2" s="5107"/>
      <c r="P2" s="5108"/>
    </row>
    <row r="3" spans="1:16" ht="12.75" customHeight="1" x14ac:dyDescent="0.2">
      <c r="A3" s="5109"/>
      <c r="B3" s="5110"/>
      <c r="C3" s="5110"/>
      <c r="D3" s="5110"/>
      <c r="E3" s="5110"/>
      <c r="F3" s="5110"/>
      <c r="G3" s="5110"/>
      <c r="H3" s="5110"/>
      <c r="I3" s="5110"/>
      <c r="J3" s="5110"/>
      <c r="K3" s="5110"/>
      <c r="L3" s="5110"/>
      <c r="M3" s="5110"/>
      <c r="N3" s="5110"/>
      <c r="O3" s="5110"/>
      <c r="P3" s="5111"/>
    </row>
    <row r="4" spans="1:16" ht="12.75" customHeight="1" x14ac:dyDescent="0.2">
      <c r="A4" s="5112" t="s">
        <v>76</v>
      </c>
      <c r="B4" s="5113"/>
      <c r="C4" s="5113"/>
      <c r="D4" s="5113"/>
      <c r="E4" s="5113"/>
      <c r="F4" s="5113"/>
      <c r="G4" s="5113"/>
      <c r="H4" s="5113"/>
      <c r="I4" s="5113"/>
      <c r="J4" s="5114"/>
      <c r="K4" s="5115"/>
      <c r="L4" s="5115"/>
      <c r="M4" s="5115"/>
      <c r="N4" s="5115"/>
      <c r="O4" s="5115"/>
      <c r="P4" s="5116"/>
    </row>
    <row r="5" spans="1:16" ht="12.75" customHeight="1" x14ac:dyDescent="0.2">
      <c r="A5" s="5117"/>
      <c r="B5" s="5118"/>
      <c r="C5" s="5118"/>
      <c r="D5" s="5119"/>
      <c r="E5" s="5118"/>
      <c r="F5" s="5118"/>
      <c r="G5" s="5118"/>
      <c r="H5" s="5118"/>
      <c r="I5" s="5119"/>
      <c r="J5" s="5118"/>
      <c r="K5" s="5118"/>
      <c r="L5" s="5118"/>
      <c r="M5" s="5118"/>
      <c r="N5" s="5118"/>
      <c r="O5" s="5118"/>
      <c r="P5" s="5120"/>
    </row>
    <row r="6" spans="1:16" ht="12.75" customHeight="1" x14ac:dyDescent="0.2">
      <c r="A6" s="5121" t="s">
        <v>2</v>
      </c>
      <c r="B6" s="5122"/>
      <c r="C6" s="5122"/>
      <c r="D6" s="5123"/>
      <c r="E6" s="5122"/>
      <c r="F6" s="5122"/>
      <c r="G6" s="5122"/>
      <c r="H6" s="5122"/>
      <c r="I6" s="5123"/>
      <c r="J6" s="5122"/>
      <c r="K6" s="5122"/>
      <c r="L6" s="5122"/>
      <c r="M6" s="5122"/>
      <c r="N6" s="5122"/>
      <c r="O6" s="5122"/>
      <c r="P6" s="5124"/>
    </row>
    <row r="7" spans="1:16" ht="12.75" customHeight="1" x14ac:dyDescent="0.2">
      <c r="A7" s="5125" t="s">
        <v>3</v>
      </c>
      <c r="B7" s="5126"/>
      <c r="C7" s="5126"/>
      <c r="D7" s="5127"/>
      <c r="E7" s="5126"/>
      <c r="F7" s="5126"/>
      <c r="G7" s="5126"/>
      <c r="H7" s="5126"/>
      <c r="I7" s="5127"/>
      <c r="J7" s="5126"/>
      <c r="K7" s="5126"/>
      <c r="L7" s="5126"/>
      <c r="M7" s="5126"/>
      <c r="N7" s="5126"/>
      <c r="O7" s="5126"/>
      <c r="P7" s="5128"/>
    </row>
    <row r="8" spans="1:16" ht="12.75" customHeight="1" x14ac:dyDescent="0.2">
      <c r="A8" s="5129" t="s">
        <v>4</v>
      </c>
      <c r="B8" s="5130"/>
      <c r="C8" s="5130"/>
      <c r="D8" s="5131"/>
      <c r="E8" s="5130"/>
      <c r="F8" s="5130"/>
      <c r="G8" s="5130"/>
      <c r="H8" s="5130"/>
      <c r="I8" s="5131"/>
      <c r="J8" s="5130"/>
      <c r="K8" s="5130"/>
      <c r="L8" s="5130"/>
      <c r="M8" s="5130"/>
      <c r="N8" s="5130"/>
      <c r="O8" s="5130"/>
      <c r="P8" s="5132"/>
    </row>
    <row r="9" spans="1:16" ht="12.75" customHeight="1" x14ac:dyDescent="0.2">
      <c r="A9" s="5133" t="s">
        <v>5</v>
      </c>
      <c r="B9" s="5134"/>
      <c r="C9" s="5134"/>
      <c r="D9" s="5135"/>
      <c r="E9" s="5134"/>
      <c r="F9" s="5134"/>
      <c r="G9" s="5134"/>
      <c r="H9" s="5134"/>
      <c r="I9" s="5135"/>
      <c r="J9" s="5134"/>
      <c r="K9" s="5134"/>
      <c r="L9" s="5134"/>
      <c r="M9" s="5134"/>
      <c r="N9" s="5134"/>
      <c r="O9" s="5134"/>
      <c r="P9" s="5136"/>
    </row>
    <row r="10" spans="1:16" ht="12.75" customHeight="1" x14ac:dyDescent="0.2">
      <c r="A10" s="5137" t="s">
        <v>6</v>
      </c>
      <c r="B10" s="5138"/>
      <c r="C10" s="5138"/>
      <c r="D10" s="5139"/>
      <c r="E10" s="5138"/>
      <c r="F10" s="5138"/>
      <c r="G10" s="5138"/>
      <c r="H10" s="5138"/>
      <c r="I10" s="5139"/>
      <c r="J10" s="5138"/>
      <c r="K10" s="5138"/>
      <c r="L10" s="5138"/>
      <c r="M10" s="5138"/>
      <c r="N10" s="5138"/>
      <c r="O10" s="5138"/>
      <c r="P10" s="5140"/>
    </row>
    <row r="11" spans="1:16" ht="12.75" customHeight="1" x14ac:dyDescent="0.2">
      <c r="A11" s="5141"/>
      <c r="B11" s="5142"/>
      <c r="C11" s="5142"/>
      <c r="D11" s="5143"/>
      <c r="E11" s="5142"/>
      <c r="F11" s="5142"/>
      <c r="G11" s="5144"/>
      <c r="H11" s="5142"/>
      <c r="I11" s="5143"/>
      <c r="J11" s="5142"/>
      <c r="K11" s="5142"/>
      <c r="L11" s="5142"/>
      <c r="M11" s="5142"/>
      <c r="N11" s="5142"/>
      <c r="O11" s="5142"/>
      <c r="P11" s="5145"/>
    </row>
    <row r="12" spans="1:16" ht="12.75" customHeight="1" x14ac:dyDescent="0.2">
      <c r="A12" s="5146" t="s">
        <v>77</v>
      </c>
      <c r="B12" s="5147"/>
      <c r="C12" s="5147"/>
      <c r="D12" s="5148"/>
      <c r="E12" s="5147" t="s">
        <v>8</v>
      </c>
      <c r="F12" s="5147"/>
      <c r="G12" s="5147"/>
      <c r="H12" s="5147"/>
      <c r="I12" s="5148"/>
      <c r="J12" s="5147"/>
      <c r="K12" s="5147"/>
      <c r="L12" s="5147"/>
      <c r="M12" s="5147"/>
      <c r="N12" s="5149" t="s">
        <v>78</v>
      </c>
      <c r="O12" s="5147"/>
      <c r="P12" s="5150"/>
    </row>
    <row r="13" spans="1:16" ht="12.75" customHeight="1" x14ac:dyDescent="0.2">
      <c r="A13" s="5151"/>
      <c r="B13" s="5152"/>
      <c r="C13" s="5152"/>
      <c r="D13" s="5153"/>
      <c r="E13" s="5152"/>
      <c r="F13" s="5152"/>
      <c r="G13" s="5152"/>
      <c r="H13" s="5152"/>
      <c r="I13" s="5153"/>
      <c r="J13" s="5152"/>
      <c r="K13" s="5152"/>
      <c r="L13" s="5152"/>
      <c r="M13" s="5152"/>
      <c r="N13" s="5152"/>
      <c r="O13" s="5152"/>
      <c r="P13" s="5154"/>
    </row>
    <row r="14" spans="1:16" ht="12.75" customHeight="1" x14ac:dyDescent="0.2">
      <c r="A14" s="5155" t="s">
        <v>10</v>
      </c>
      <c r="B14" s="5156"/>
      <c r="C14" s="5156"/>
      <c r="D14" s="5157"/>
      <c r="E14" s="5156"/>
      <c r="F14" s="5156"/>
      <c r="G14" s="5156"/>
      <c r="H14" s="5156"/>
      <c r="I14" s="5157"/>
      <c r="J14" s="5156"/>
      <c r="K14" s="5156"/>
      <c r="L14" s="5156"/>
      <c r="M14" s="5156"/>
      <c r="N14" s="5158"/>
      <c r="O14" s="5159"/>
      <c r="P14" s="5160"/>
    </row>
    <row r="15" spans="1:16" ht="12.75" customHeight="1" x14ac:dyDescent="0.2">
      <c r="A15" s="5161"/>
      <c r="B15" s="5162"/>
      <c r="C15" s="5162"/>
      <c r="D15" s="5163"/>
      <c r="E15" s="5162"/>
      <c r="F15" s="5162"/>
      <c r="G15" s="5162"/>
      <c r="H15" s="5162"/>
      <c r="I15" s="5163"/>
      <c r="J15" s="5162"/>
      <c r="K15" s="5162"/>
      <c r="L15" s="5162"/>
      <c r="M15" s="5162"/>
      <c r="N15" s="5164" t="s">
        <v>11</v>
      </c>
      <c r="O15" s="5165" t="s">
        <v>12</v>
      </c>
      <c r="P15" s="5166"/>
    </row>
    <row r="16" spans="1:16" ht="12.75" customHeight="1" x14ac:dyDescent="0.2">
      <c r="A16" s="5167" t="s">
        <v>13</v>
      </c>
      <c r="B16" s="5168"/>
      <c r="C16" s="5168"/>
      <c r="D16" s="5169"/>
      <c r="E16" s="5168"/>
      <c r="F16" s="5168"/>
      <c r="G16" s="5168"/>
      <c r="H16" s="5168"/>
      <c r="I16" s="5169"/>
      <c r="J16" s="5168"/>
      <c r="K16" s="5168"/>
      <c r="L16" s="5168"/>
      <c r="M16" s="5168"/>
      <c r="N16" s="5170"/>
      <c r="O16" s="5171"/>
      <c r="P16" s="5171"/>
    </row>
    <row r="17" spans="1:47" ht="12.75" customHeight="1" x14ac:dyDescent="0.2">
      <c r="A17" s="5172" t="s">
        <v>14</v>
      </c>
      <c r="B17" s="5173"/>
      <c r="C17" s="5173"/>
      <c r="D17" s="5174"/>
      <c r="E17" s="5173"/>
      <c r="F17" s="5173"/>
      <c r="G17" s="5173"/>
      <c r="H17" s="5173"/>
      <c r="I17" s="5174"/>
      <c r="J17" s="5173"/>
      <c r="K17" s="5173"/>
      <c r="L17" s="5173"/>
      <c r="M17" s="5173"/>
      <c r="N17" s="5175" t="s">
        <v>15</v>
      </c>
      <c r="O17" s="5176" t="s">
        <v>16</v>
      </c>
      <c r="P17" s="5177"/>
    </row>
    <row r="18" spans="1:47" ht="12.75" customHeight="1" x14ac:dyDescent="0.2">
      <c r="A18" s="5178"/>
      <c r="B18" s="5179"/>
      <c r="C18" s="5179"/>
      <c r="D18" s="5180"/>
      <c r="E18" s="5179"/>
      <c r="F18" s="5179"/>
      <c r="G18" s="5179"/>
      <c r="H18" s="5179"/>
      <c r="I18" s="5180"/>
      <c r="J18" s="5179"/>
      <c r="K18" s="5179"/>
      <c r="L18" s="5179"/>
      <c r="M18" s="5179"/>
      <c r="N18" s="5181"/>
      <c r="O18" s="5182"/>
      <c r="P18" s="5183" t="s">
        <v>8</v>
      </c>
    </row>
    <row r="19" spans="1:47" ht="12.75" customHeight="1" x14ac:dyDescent="0.2">
      <c r="A19" s="5184"/>
      <c r="B19" s="5185"/>
      <c r="C19" s="5185"/>
      <c r="D19" s="5186"/>
      <c r="E19" s="5185"/>
      <c r="F19" s="5185"/>
      <c r="G19" s="5185"/>
      <c r="H19" s="5185"/>
      <c r="I19" s="5186"/>
      <c r="J19" s="5185"/>
      <c r="K19" s="5187"/>
      <c r="L19" s="5185" t="s">
        <v>17</v>
      </c>
      <c r="M19" s="5185"/>
      <c r="N19" s="5188"/>
      <c r="O19" s="5189"/>
      <c r="P19" s="5190"/>
      <c r="AU19" s="5191"/>
    </row>
    <row r="20" spans="1:47" ht="12.75" customHeight="1" x14ac:dyDescent="0.2">
      <c r="A20" s="5192"/>
      <c r="B20" s="5193"/>
      <c r="C20" s="5193"/>
      <c r="D20" s="5194"/>
      <c r="E20" s="5193"/>
      <c r="F20" s="5193"/>
      <c r="G20" s="5193"/>
      <c r="H20" s="5193"/>
      <c r="I20" s="5194"/>
      <c r="J20" s="5193"/>
      <c r="K20" s="5193"/>
      <c r="L20" s="5193"/>
      <c r="M20" s="5193"/>
      <c r="N20" s="5195"/>
      <c r="O20" s="5196"/>
      <c r="P20" s="5197"/>
    </row>
    <row r="21" spans="1:47" ht="12.75" customHeight="1" x14ac:dyDescent="0.2">
      <c r="A21" s="5198"/>
      <c r="B21" s="5199"/>
      <c r="C21" s="5200"/>
      <c r="D21" s="5200"/>
      <c r="E21" s="5199"/>
      <c r="F21" s="5199"/>
      <c r="G21" s="5199"/>
      <c r="H21" s="5199" t="s">
        <v>8</v>
      </c>
      <c r="I21" s="5201"/>
      <c r="J21" s="5199"/>
      <c r="K21" s="5199"/>
      <c r="L21" s="5199"/>
      <c r="M21" s="5199"/>
      <c r="N21" s="5202"/>
      <c r="O21" s="5203"/>
      <c r="P21" s="5204"/>
    </row>
    <row r="22" spans="1:47" ht="12.75" customHeight="1" x14ac:dyDescent="0.2">
      <c r="A22" s="5205"/>
      <c r="B22" s="5206"/>
      <c r="C22" s="5206"/>
      <c r="D22" s="5207"/>
      <c r="E22" s="5206"/>
      <c r="F22" s="5206"/>
      <c r="G22" s="5206"/>
      <c r="H22" s="5206"/>
      <c r="I22" s="5207"/>
      <c r="J22" s="5206"/>
      <c r="K22" s="5206"/>
      <c r="L22" s="5206"/>
      <c r="M22" s="5206"/>
      <c r="N22" s="5206"/>
      <c r="O22" s="5206"/>
      <c r="P22" s="5208"/>
    </row>
    <row r="23" spans="1:47" ht="12.75" customHeight="1" x14ac:dyDescent="0.2">
      <c r="A23" s="5209" t="s">
        <v>18</v>
      </c>
      <c r="B23" s="5210"/>
      <c r="C23" s="5210"/>
      <c r="D23" s="5211"/>
      <c r="E23" s="5212" t="s">
        <v>19</v>
      </c>
      <c r="F23" s="5212"/>
      <c r="G23" s="5212"/>
      <c r="H23" s="5212"/>
      <c r="I23" s="5212"/>
      <c r="J23" s="5212"/>
      <c r="K23" s="5212"/>
      <c r="L23" s="5212"/>
      <c r="M23" s="5210"/>
      <c r="N23" s="5210"/>
      <c r="O23" s="5210"/>
      <c r="P23" s="5213"/>
    </row>
    <row r="24" spans="1:47" ht="15.75" x14ac:dyDescent="0.25">
      <c r="A24" s="5214"/>
      <c r="B24" s="5215"/>
      <c r="C24" s="5215"/>
      <c r="D24" s="5216"/>
      <c r="E24" s="5217" t="s">
        <v>20</v>
      </c>
      <c r="F24" s="5217"/>
      <c r="G24" s="5217"/>
      <c r="H24" s="5217"/>
      <c r="I24" s="5217"/>
      <c r="J24" s="5217"/>
      <c r="K24" s="5217"/>
      <c r="L24" s="5217"/>
      <c r="M24" s="5215"/>
      <c r="N24" s="5215"/>
      <c r="O24" s="5215"/>
      <c r="P24" s="5218"/>
    </row>
    <row r="25" spans="1:47" ht="12.75" customHeight="1" x14ac:dyDescent="0.2">
      <c r="A25" s="5219"/>
      <c r="B25" s="5220" t="s">
        <v>21</v>
      </c>
      <c r="C25" s="5221"/>
      <c r="D25" s="5221"/>
      <c r="E25" s="5221"/>
      <c r="F25" s="5221"/>
      <c r="G25" s="5221"/>
      <c r="H25" s="5221"/>
      <c r="I25" s="5221"/>
      <c r="J25" s="5221"/>
      <c r="K25" s="5221"/>
      <c r="L25" s="5221"/>
      <c r="M25" s="5221"/>
      <c r="N25" s="5221"/>
      <c r="O25" s="5222"/>
      <c r="P25" s="5223"/>
    </row>
    <row r="26" spans="1:47" ht="12.75" customHeight="1" x14ac:dyDescent="0.2">
      <c r="A26" s="5224" t="s">
        <v>22</v>
      </c>
      <c r="B26" s="5225" t="s">
        <v>23</v>
      </c>
      <c r="C26" s="5225"/>
      <c r="D26" s="5224" t="s">
        <v>24</v>
      </c>
      <c r="E26" s="5224" t="s">
        <v>25</v>
      </c>
      <c r="F26" s="5224" t="s">
        <v>22</v>
      </c>
      <c r="G26" s="5225" t="s">
        <v>23</v>
      </c>
      <c r="H26" s="5225"/>
      <c r="I26" s="5224" t="s">
        <v>24</v>
      </c>
      <c r="J26" s="5224" t="s">
        <v>25</v>
      </c>
      <c r="K26" s="5224" t="s">
        <v>22</v>
      </c>
      <c r="L26" s="5225" t="s">
        <v>23</v>
      </c>
      <c r="M26" s="5225"/>
      <c r="N26" s="5226" t="s">
        <v>24</v>
      </c>
      <c r="O26" s="5224" t="s">
        <v>25</v>
      </c>
      <c r="P26" s="5227"/>
    </row>
    <row r="27" spans="1:47" ht="12.75" customHeight="1" x14ac:dyDescent="0.2">
      <c r="A27" s="5228"/>
      <c r="B27" s="5229" t="s">
        <v>26</v>
      </c>
      <c r="C27" s="5229" t="s">
        <v>2</v>
      </c>
      <c r="D27" s="5228"/>
      <c r="E27" s="5228"/>
      <c r="F27" s="5228"/>
      <c r="G27" s="5229" t="s">
        <v>26</v>
      </c>
      <c r="H27" s="5229" t="s">
        <v>2</v>
      </c>
      <c r="I27" s="5228"/>
      <c r="J27" s="5228"/>
      <c r="K27" s="5228"/>
      <c r="L27" s="5229" t="s">
        <v>26</v>
      </c>
      <c r="M27" s="5229" t="s">
        <v>2</v>
      </c>
      <c r="N27" s="5230"/>
      <c r="O27" s="5228"/>
      <c r="P27" s="5231"/>
      <c r="Q27" s="10730" t="s">
        <v>161</v>
      </c>
      <c r="R27" s="10731"/>
      <c r="S27" s="1" t="s">
        <v>162</v>
      </c>
    </row>
    <row r="28" spans="1:47" ht="12.75" customHeight="1" x14ac:dyDescent="0.2">
      <c r="A28" s="5232">
        <v>1</v>
      </c>
      <c r="B28" s="5233">
        <v>0</v>
      </c>
      <c r="C28" s="5234">
        <v>0.15</v>
      </c>
      <c r="D28" s="5235">
        <v>16000</v>
      </c>
      <c r="E28" s="5236">
        <f t="shared" ref="E28:E59" si="0">D28*(100-2.68)/100</f>
        <v>15571.2</v>
      </c>
      <c r="F28" s="5237">
        <v>33</v>
      </c>
      <c r="G28" s="5238">
        <v>8</v>
      </c>
      <c r="H28" s="5238">
        <v>8.15</v>
      </c>
      <c r="I28" s="5235">
        <v>16000</v>
      </c>
      <c r="J28" s="5236">
        <f t="shared" ref="J28:J59" si="1">I28*(100-2.68)/100</f>
        <v>15571.2</v>
      </c>
      <c r="K28" s="5237">
        <v>65</v>
      </c>
      <c r="L28" s="5238">
        <v>16</v>
      </c>
      <c r="M28" s="5238">
        <v>16.149999999999999</v>
      </c>
      <c r="N28" s="5235">
        <v>16000</v>
      </c>
      <c r="O28" s="5236">
        <f t="shared" ref="O28:O59" si="2">N28*(100-2.68)/100</f>
        <v>15571.2</v>
      </c>
      <c r="P28" s="5239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5240">
        <v>2</v>
      </c>
      <c r="B29" s="5240">
        <v>0.15</v>
      </c>
      <c r="C29" s="5241">
        <v>0.3</v>
      </c>
      <c r="D29" s="5242">
        <v>16000</v>
      </c>
      <c r="E29" s="5243">
        <f t="shared" si="0"/>
        <v>15571.2</v>
      </c>
      <c r="F29" s="5244">
        <v>34</v>
      </c>
      <c r="G29" s="5245">
        <v>8.15</v>
      </c>
      <c r="H29" s="5245">
        <v>8.3000000000000007</v>
      </c>
      <c r="I29" s="5242">
        <v>16000</v>
      </c>
      <c r="J29" s="5243">
        <f t="shared" si="1"/>
        <v>15571.2</v>
      </c>
      <c r="K29" s="5244">
        <v>66</v>
      </c>
      <c r="L29" s="5245">
        <v>16.149999999999999</v>
      </c>
      <c r="M29" s="5245">
        <v>16.3</v>
      </c>
      <c r="N29" s="5242">
        <v>16000</v>
      </c>
      <c r="O29" s="5243">
        <f t="shared" si="2"/>
        <v>15571.2</v>
      </c>
      <c r="P29" s="5246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5247">
        <v>3</v>
      </c>
      <c r="B30" s="5248">
        <v>0.3</v>
      </c>
      <c r="C30" s="5249">
        <v>0.45</v>
      </c>
      <c r="D30" s="5250">
        <v>16000</v>
      </c>
      <c r="E30" s="5251">
        <f t="shared" si="0"/>
        <v>15571.2</v>
      </c>
      <c r="F30" s="5252">
        <v>35</v>
      </c>
      <c r="G30" s="5253">
        <v>8.3000000000000007</v>
      </c>
      <c r="H30" s="5253">
        <v>8.4499999999999993</v>
      </c>
      <c r="I30" s="5250">
        <v>16000</v>
      </c>
      <c r="J30" s="5251">
        <f t="shared" si="1"/>
        <v>15571.2</v>
      </c>
      <c r="K30" s="5252">
        <v>67</v>
      </c>
      <c r="L30" s="5253">
        <v>16.3</v>
      </c>
      <c r="M30" s="5253">
        <v>16.45</v>
      </c>
      <c r="N30" s="5250">
        <v>16000</v>
      </c>
      <c r="O30" s="5251">
        <f t="shared" si="2"/>
        <v>15571.2</v>
      </c>
      <c r="P30" s="5254"/>
      <c r="Q30" s="8564">
        <v>2</v>
      </c>
      <c r="R30" s="8667">
        <v>2.15</v>
      </c>
      <c r="S30" s="10733">
        <f>AVERAGE(D36:D39)</f>
        <v>16000</v>
      </c>
      <c r="V30" s="5255"/>
    </row>
    <row r="31" spans="1:47" ht="12.75" customHeight="1" x14ac:dyDescent="0.2">
      <c r="A31" s="5256">
        <v>4</v>
      </c>
      <c r="B31" s="5256">
        <v>0.45</v>
      </c>
      <c r="C31" s="5257">
        <v>1</v>
      </c>
      <c r="D31" s="5258">
        <v>16000</v>
      </c>
      <c r="E31" s="5259">
        <f t="shared" si="0"/>
        <v>15571.2</v>
      </c>
      <c r="F31" s="5260">
        <v>36</v>
      </c>
      <c r="G31" s="5257">
        <v>8.4499999999999993</v>
      </c>
      <c r="H31" s="5257">
        <v>9</v>
      </c>
      <c r="I31" s="5258">
        <v>16000</v>
      </c>
      <c r="J31" s="5259">
        <f t="shared" si="1"/>
        <v>15571.2</v>
      </c>
      <c r="K31" s="5260">
        <v>68</v>
      </c>
      <c r="L31" s="5257">
        <v>16.45</v>
      </c>
      <c r="M31" s="5257">
        <v>17</v>
      </c>
      <c r="N31" s="5258">
        <v>16000</v>
      </c>
      <c r="O31" s="5259">
        <f t="shared" si="2"/>
        <v>15571.2</v>
      </c>
      <c r="P31" s="5261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5262">
        <v>5</v>
      </c>
      <c r="B32" s="5263">
        <v>1</v>
      </c>
      <c r="C32" s="5264">
        <v>1.1499999999999999</v>
      </c>
      <c r="D32" s="5265">
        <v>16000</v>
      </c>
      <c r="E32" s="5266">
        <f t="shared" si="0"/>
        <v>15571.2</v>
      </c>
      <c r="F32" s="5267">
        <v>37</v>
      </c>
      <c r="G32" s="5263">
        <v>9</v>
      </c>
      <c r="H32" s="5263">
        <v>9.15</v>
      </c>
      <c r="I32" s="5265">
        <v>16000</v>
      </c>
      <c r="J32" s="5266">
        <f t="shared" si="1"/>
        <v>15571.2</v>
      </c>
      <c r="K32" s="5267">
        <v>69</v>
      </c>
      <c r="L32" s="5263">
        <v>17</v>
      </c>
      <c r="M32" s="5263">
        <v>17.149999999999999</v>
      </c>
      <c r="N32" s="5265">
        <v>16000</v>
      </c>
      <c r="O32" s="5266">
        <f t="shared" si="2"/>
        <v>15571.2</v>
      </c>
      <c r="P32" s="5268"/>
      <c r="Q32" s="8564">
        <v>4</v>
      </c>
      <c r="R32" s="8661">
        <v>4.1500000000000004</v>
      </c>
      <c r="S32" s="10733">
        <f>AVERAGE(D44:D47)</f>
        <v>16000</v>
      </c>
      <c r="AQ32" s="5265"/>
    </row>
    <row r="33" spans="1:19" ht="12.75" customHeight="1" x14ac:dyDescent="0.2">
      <c r="A33" s="5269">
        <v>6</v>
      </c>
      <c r="B33" s="5270">
        <v>1.1499999999999999</v>
      </c>
      <c r="C33" s="5271">
        <v>1.3</v>
      </c>
      <c r="D33" s="5272">
        <v>16000</v>
      </c>
      <c r="E33" s="5273">
        <f t="shared" si="0"/>
        <v>15571.2</v>
      </c>
      <c r="F33" s="5274">
        <v>38</v>
      </c>
      <c r="G33" s="5271">
        <v>9.15</v>
      </c>
      <c r="H33" s="5271">
        <v>9.3000000000000007</v>
      </c>
      <c r="I33" s="5272">
        <v>16000</v>
      </c>
      <c r="J33" s="5273">
        <f t="shared" si="1"/>
        <v>15571.2</v>
      </c>
      <c r="K33" s="5274">
        <v>70</v>
      </c>
      <c r="L33" s="5271">
        <v>17.149999999999999</v>
      </c>
      <c r="M33" s="5271">
        <v>17.3</v>
      </c>
      <c r="N33" s="5272">
        <v>16000</v>
      </c>
      <c r="O33" s="5273">
        <f t="shared" si="2"/>
        <v>15571.2</v>
      </c>
      <c r="P33" s="5275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5276">
        <v>7</v>
      </c>
      <c r="B34" s="5277">
        <v>1.3</v>
      </c>
      <c r="C34" s="5278">
        <v>1.45</v>
      </c>
      <c r="D34" s="5279">
        <v>16000</v>
      </c>
      <c r="E34" s="5280">
        <f t="shared" si="0"/>
        <v>15571.2</v>
      </c>
      <c r="F34" s="5281">
        <v>39</v>
      </c>
      <c r="G34" s="5282">
        <v>9.3000000000000007</v>
      </c>
      <c r="H34" s="5282">
        <v>9.4499999999999993</v>
      </c>
      <c r="I34" s="5279">
        <v>16000</v>
      </c>
      <c r="J34" s="5280">
        <f t="shared" si="1"/>
        <v>15571.2</v>
      </c>
      <c r="K34" s="5281">
        <v>71</v>
      </c>
      <c r="L34" s="5282">
        <v>17.3</v>
      </c>
      <c r="M34" s="5282">
        <v>17.45</v>
      </c>
      <c r="N34" s="5279">
        <v>16000</v>
      </c>
      <c r="O34" s="5280">
        <f t="shared" si="2"/>
        <v>15571.2</v>
      </c>
      <c r="P34" s="5283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5284">
        <v>8</v>
      </c>
      <c r="B35" s="5284">
        <v>1.45</v>
      </c>
      <c r="C35" s="5285">
        <v>2</v>
      </c>
      <c r="D35" s="5286">
        <v>16000</v>
      </c>
      <c r="E35" s="5287">
        <f t="shared" si="0"/>
        <v>15571.2</v>
      </c>
      <c r="F35" s="5288">
        <v>40</v>
      </c>
      <c r="G35" s="5285">
        <v>9.4499999999999993</v>
      </c>
      <c r="H35" s="5285">
        <v>10</v>
      </c>
      <c r="I35" s="5286">
        <v>16000</v>
      </c>
      <c r="J35" s="5287">
        <f t="shared" si="1"/>
        <v>15571.2</v>
      </c>
      <c r="K35" s="5288">
        <v>72</v>
      </c>
      <c r="L35" s="5289">
        <v>17.45</v>
      </c>
      <c r="M35" s="5285">
        <v>18</v>
      </c>
      <c r="N35" s="5286">
        <v>16000</v>
      </c>
      <c r="O35" s="5287">
        <f t="shared" si="2"/>
        <v>15571.2</v>
      </c>
      <c r="P35" s="5290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5291">
        <v>9</v>
      </c>
      <c r="B36" s="5292">
        <v>2</v>
      </c>
      <c r="C36" s="5293">
        <v>2.15</v>
      </c>
      <c r="D36" s="5294">
        <v>16000</v>
      </c>
      <c r="E36" s="5295">
        <f t="shared" si="0"/>
        <v>15571.2</v>
      </c>
      <c r="F36" s="5296">
        <v>41</v>
      </c>
      <c r="G36" s="5297">
        <v>10</v>
      </c>
      <c r="H36" s="5298">
        <v>10.15</v>
      </c>
      <c r="I36" s="5294">
        <v>16000</v>
      </c>
      <c r="J36" s="5295">
        <f t="shared" si="1"/>
        <v>15571.2</v>
      </c>
      <c r="K36" s="5296">
        <v>73</v>
      </c>
      <c r="L36" s="5298">
        <v>18</v>
      </c>
      <c r="M36" s="5297">
        <v>18.149999999999999</v>
      </c>
      <c r="N36" s="5294">
        <v>16000</v>
      </c>
      <c r="O36" s="5295">
        <f t="shared" si="2"/>
        <v>15571.2</v>
      </c>
      <c r="P36" s="5299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5300">
        <v>10</v>
      </c>
      <c r="B37" s="5300">
        <v>2.15</v>
      </c>
      <c r="C37" s="5301">
        <v>2.2999999999999998</v>
      </c>
      <c r="D37" s="5302">
        <v>16000</v>
      </c>
      <c r="E37" s="5303">
        <f t="shared" si="0"/>
        <v>15571.2</v>
      </c>
      <c r="F37" s="5304">
        <v>42</v>
      </c>
      <c r="G37" s="5301">
        <v>10.15</v>
      </c>
      <c r="H37" s="5305">
        <v>10.3</v>
      </c>
      <c r="I37" s="5302">
        <v>16000</v>
      </c>
      <c r="J37" s="5303">
        <f t="shared" si="1"/>
        <v>15571.2</v>
      </c>
      <c r="K37" s="5304">
        <v>74</v>
      </c>
      <c r="L37" s="5305">
        <v>18.149999999999999</v>
      </c>
      <c r="M37" s="5301">
        <v>18.3</v>
      </c>
      <c r="N37" s="5302">
        <v>16000</v>
      </c>
      <c r="O37" s="5303">
        <f t="shared" si="2"/>
        <v>15571.2</v>
      </c>
      <c r="P37" s="5306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5307">
        <v>11</v>
      </c>
      <c r="B38" s="5308">
        <v>2.2999999999999998</v>
      </c>
      <c r="C38" s="5309">
        <v>2.4500000000000002</v>
      </c>
      <c r="D38" s="5310">
        <v>16000</v>
      </c>
      <c r="E38" s="5311">
        <f t="shared" si="0"/>
        <v>15571.2</v>
      </c>
      <c r="F38" s="5312">
        <v>43</v>
      </c>
      <c r="G38" s="5313">
        <v>10.3</v>
      </c>
      <c r="H38" s="5314">
        <v>10.45</v>
      </c>
      <c r="I38" s="5310">
        <v>16000</v>
      </c>
      <c r="J38" s="5311">
        <f t="shared" si="1"/>
        <v>15571.2</v>
      </c>
      <c r="K38" s="5312">
        <v>75</v>
      </c>
      <c r="L38" s="5314">
        <v>18.3</v>
      </c>
      <c r="M38" s="5313">
        <v>18.45</v>
      </c>
      <c r="N38" s="5310">
        <v>16000</v>
      </c>
      <c r="O38" s="5311">
        <f t="shared" si="2"/>
        <v>15571.2</v>
      </c>
      <c r="P38" s="5315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5316">
        <v>12</v>
      </c>
      <c r="B39" s="5316">
        <v>2.4500000000000002</v>
      </c>
      <c r="C39" s="5317">
        <v>3</v>
      </c>
      <c r="D39" s="5318">
        <v>16000</v>
      </c>
      <c r="E39" s="5319">
        <f t="shared" si="0"/>
        <v>15571.2</v>
      </c>
      <c r="F39" s="5320">
        <v>44</v>
      </c>
      <c r="G39" s="5317">
        <v>10.45</v>
      </c>
      <c r="H39" s="5321">
        <v>11</v>
      </c>
      <c r="I39" s="5318">
        <v>16000</v>
      </c>
      <c r="J39" s="5319">
        <f t="shared" si="1"/>
        <v>15571.2</v>
      </c>
      <c r="K39" s="5320">
        <v>76</v>
      </c>
      <c r="L39" s="5321">
        <v>18.45</v>
      </c>
      <c r="M39" s="5317">
        <v>19</v>
      </c>
      <c r="N39" s="5318">
        <v>16000</v>
      </c>
      <c r="O39" s="5319">
        <f t="shared" si="2"/>
        <v>15571.2</v>
      </c>
      <c r="P39" s="5322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5323">
        <v>13</v>
      </c>
      <c r="B40" s="5324">
        <v>3</v>
      </c>
      <c r="C40" s="5325">
        <v>3.15</v>
      </c>
      <c r="D40" s="5326">
        <v>16000</v>
      </c>
      <c r="E40" s="5327">
        <f t="shared" si="0"/>
        <v>15571.2</v>
      </c>
      <c r="F40" s="5328">
        <v>45</v>
      </c>
      <c r="G40" s="5329">
        <v>11</v>
      </c>
      <c r="H40" s="5330">
        <v>11.15</v>
      </c>
      <c r="I40" s="5326">
        <v>16000</v>
      </c>
      <c r="J40" s="5327">
        <f t="shared" si="1"/>
        <v>15571.2</v>
      </c>
      <c r="K40" s="5328">
        <v>77</v>
      </c>
      <c r="L40" s="5330">
        <v>19</v>
      </c>
      <c r="M40" s="5329">
        <v>19.149999999999999</v>
      </c>
      <c r="N40" s="5326">
        <v>16000</v>
      </c>
      <c r="O40" s="5327">
        <f t="shared" si="2"/>
        <v>15571.2</v>
      </c>
      <c r="P40" s="5331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5332">
        <v>14</v>
      </c>
      <c r="B41" s="5332">
        <v>3.15</v>
      </c>
      <c r="C41" s="5333">
        <v>3.3</v>
      </c>
      <c r="D41" s="5334">
        <v>16000</v>
      </c>
      <c r="E41" s="5335">
        <f t="shared" si="0"/>
        <v>15571.2</v>
      </c>
      <c r="F41" s="5336">
        <v>46</v>
      </c>
      <c r="G41" s="5337">
        <v>11.15</v>
      </c>
      <c r="H41" s="5333">
        <v>11.3</v>
      </c>
      <c r="I41" s="5334">
        <v>16000</v>
      </c>
      <c r="J41" s="5335">
        <f t="shared" si="1"/>
        <v>15571.2</v>
      </c>
      <c r="K41" s="5336">
        <v>78</v>
      </c>
      <c r="L41" s="5333">
        <v>19.149999999999999</v>
      </c>
      <c r="M41" s="5337">
        <v>19.3</v>
      </c>
      <c r="N41" s="5334">
        <v>16000</v>
      </c>
      <c r="O41" s="5335">
        <f t="shared" si="2"/>
        <v>15571.2</v>
      </c>
      <c r="P41" s="5338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5339">
        <v>15</v>
      </c>
      <c r="B42" s="5340">
        <v>3.3</v>
      </c>
      <c r="C42" s="5341">
        <v>3.45</v>
      </c>
      <c r="D42" s="5342">
        <v>16000</v>
      </c>
      <c r="E42" s="5343">
        <f t="shared" si="0"/>
        <v>15571.2</v>
      </c>
      <c r="F42" s="5344">
        <v>47</v>
      </c>
      <c r="G42" s="5345">
        <v>11.3</v>
      </c>
      <c r="H42" s="5346">
        <v>11.45</v>
      </c>
      <c r="I42" s="5342">
        <v>16000</v>
      </c>
      <c r="J42" s="5343">
        <f t="shared" si="1"/>
        <v>15571.2</v>
      </c>
      <c r="K42" s="5344">
        <v>79</v>
      </c>
      <c r="L42" s="5346">
        <v>19.3</v>
      </c>
      <c r="M42" s="5345">
        <v>19.45</v>
      </c>
      <c r="N42" s="5342">
        <v>16000</v>
      </c>
      <c r="O42" s="5343">
        <f t="shared" si="2"/>
        <v>15571.2</v>
      </c>
      <c r="P42" s="5347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5348">
        <v>16</v>
      </c>
      <c r="B43" s="5348">
        <v>3.45</v>
      </c>
      <c r="C43" s="5349">
        <v>4</v>
      </c>
      <c r="D43" s="5350">
        <v>16000</v>
      </c>
      <c r="E43" s="5351">
        <f t="shared" si="0"/>
        <v>15571.2</v>
      </c>
      <c r="F43" s="5352">
        <v>48</v>
      </c>
      <c r="G43" s="5353">
        <v>11.45</v>
      </c>
      <c r="H43" s="5349">
        <v>12</v>
      </c>
      <c r="I43" s="5350">
        <v>16000</v>
      </c>
      <c r="J43" s="5351">
        <f t="shared" si="1"/>
        <v>15571.2</v>
      </c>
      <c r="K43" s="5352">
        <v>80</v>
      </c>
      <c r="L43" s="5349">
        <v>19.45</v>
      </c>
      <c r="M43" s="5349">
        <v>20</v>
      </c>
      <c r="N43" s="5350">
        <v>16000</v>
      </c>
      <c r="O43" s="5351">
        <f t="shared" si="2"/>
        <v>15571.2</v>
      </c>
      <c r="P43" s="5354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5355">
        <v>17</v>
      </c>
      <c r="B44" s="5356">
        <v>4</v>
      </c>
      <c r="C44" s="5357">
        <v>4.1500000000000004</v>
      </c>
      <c r="D44" s="5358">
        <v>16000</v>
      </c>
      <c r="E44" s="5359">
        <f t="shared" si="0"/>
        <v>15571.2</v>
      </c>
      <c r="F44" s="5360">
        <v>49</v>
      </c>
      <c r="G44" s="5361">
        <v>12</v>
      </c>
      <c r="H44" s="5362">
        <v>12.15</v>
      </c>
      <c r="I44" s="5358">
        <v>16000</v>
      </c>
      <c r="J44" s="5359">
        <f t="shared" si="1"/>
        <v>15571.2</v>
      </c>
      <c r="K44" s="5360">
        <v>81</v>
      </c>
      <c r="L44" s="5362">
        <v>20</v>
      </c>
      <c r="M44" s="5361">
        <v>20.149999999999999</v>
      </c>
      <c r="N44" s="5358">
        <v>16000</v>
      </c>
      <c r="O44" s="5359">
        <f t="shared" si="2"/>
        <v>15571.2</v>
      </c>
      <c r="P44" s="5363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5364">
        <v>18</v>
      </c>
      <c r="B45" s="5364">
        <v>4.1500000000000004</v>
      </c>
      <c r="C45" s="5365">
        <v>4.3</v>
      </c>
      <c r="D45" s="5366">
        <v>16000</v>
      </c>
      <c r="E45" s="5367">
        <f t="shared" si="0"/>
        <v>15571.2</v>
      </c>
      <c r="F45" s="5368">
        <v>50</v>
      </c>
      <c r="G45" s="5369">
        <v>12.15</v>
      </c>
      <c r="H45" s="5365">
        <v>12.3</v>
      </c>
      <c r="I45" s="5366">
        <v>16000</v>
      </c>
      <c r="J45" s="5367">
        <f t="shared" si="1"/>
        <v>15571.2</v>
      </c>
      <c r="K45" s="5368">
        <v>82</v>
      </c>
      <c r="L45" s="5365">
        <v>20.149999999999999</v>
      </c>
      <c r="M45" s="5369">
        <v>20.3</v>
      </c>
      <c r="N45" s="5366">
        <v>16000</v>
      </c>
      <c r="O45" s="5367">
        <f t="shared" si="2"/>
        <v>15571.2</v>
      </c>
      <c r="P45" s="5370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5371">
        <v>19</v>
      </c>
      <c r="B46" s="5372">
        <v>4.3</v>
      </c>
      <c r="C46" s="5373">
        <v>4.45</v>
      </c>
      <c r="D46" s="5374">
        <v>16000</v>
      </c>
      <c r="E46" s="5375">
        <f t="shared" si="0"/>
        <v>15571.2</v>
      </c>
      <c r="F46" s="5376">
        <v>51</v>
      </c>
      <c r="G46" s="5377">
        <v>12.3</v>
      </c>
      <c r="H46" s="5378">
        <v>12.45</v>
      </c>
      <c r="I46" s="5374">
        <v>16000</v>
      </c>
      <c r="J46" s="5375">
        <f t="shared" si="1"/>
        <v>15571.2</v>
      </c>
      <c r="K46" s="5376">
        <v>83</v>
      </c>
      <c r="L46" s="5378">
        <v>20.3</v>
      </c>
      <c r="M46" s="5377">
        <v>20.45</v>
      </c>
      <c r="N46" s="5374">
        <v>16000</v>
      </c>
      <c r="O46" s="5375">
        <f t="shared" si="2"/>
        <v>15571.2</v>
      </c>
      <c r="P46" s="5379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5380">
        <v>20</v>
      </c>
      <c r="B47" s="5380">
        <v>4.45</v>
      </c>
      <c r="C47" s="5381">
        <v>5</v>
      </c>
      <c r="D47" s="5382">
        <v>16000</v>
      </c>
      <c r="E47" s="5383">
        <f t="shared" si="0"/>
        <v>15571.2</v>
      </c>
      <c r="F47" s="5384">
        <v>52</v>
      </c>
      <c r="G47" s="5385">
        <v>12.45</v>
      </c>
      <c r="H47" s="5381">
        <v>13</v>
      </c>
      <c r="I47" s="5382">
        <v>16000</v>
      </c>
      <c r="J47" s="5383">
        <f t="shared" si="1"/>
        <v>15571.2</v>
      </c>
      <c r="K47" s="5384">
        <v>84</v>
      </c>
      <c r="L47" s="5381">
        <v>20.45</v>
      </c>
      <c r="M47" s="5385">
        <v>21</v>
      </c>
      <c r="N47" s="5382">
        <v>16000</v>
      </c>
      <c r="O47" s="5383">
        <f t="shared" si="2"/>
        <v>15571.2</v>
      </c>
      <c r="P47" s="5386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5387">
        <v>21</v>
      </c>
      <c r="B48" s="5388">
        <v>5</v>
      </c>
      <c r="C48" s="5389">
        <v>5.15</v>
      </c>
      <c r="D48" s="5390">
        <v>16000</v>
      </c>
      <c r="E48" s="5391">
        <f t="shared" si="0"/>
        <v>15571.2</v>
      </c>
      <c r="F48" s="5392">
        <v>53</v>
      </c>
      <c r="G48" s="5388">
        <v>13</v>
      </c>
      <c r="H48" s="5393">
        <v>13.15</v>
      </c>
      <c r="I48" s="5390">
        <v>16000</v>
      </c>
      <c r="J48" s="5391">
        <f t="shared" si="1"/>
        <v>15571.2</v>
      </c>
      <c r="K48" s="5392">
        <v>85</v>
      </c>
      <c r="L48" s="5393">
        <v>21</v>
      </c>
      <c r="M48" s="5388">
        <v>21.15</v>
      </c>
      <c r="N48" s="5390">
        <v>16000</v>
      </c>
      <c r="O48" s="5391">
        <f t="shared" si="2"/>
        <v>15571.2</v>
      </c>
      <c r="P48" s="5394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5395">
        <v>22</v>
      </c>
      <c r="B49" s="5396">
        <v>5.15</v>
      </c>
      <c r="C49" s="5397">
        <v>5.3</v>
      </c>
      <c r="D49" s="5398">
        <v>16000</v>
      </c>
      <c r="E49" s="5399">
        <f t="shared" si="0"/>
        <v>15571.2</v>
      </c>
      <c r="F49" s="5400">
        <v>54</v>
      </c>
      <c r="G49" s="5401">
        <v>13.15</v>
      </c>
      <c r="H49" s="5397">
        <v>13.3</v>
      </c>
      <c r="I49" s="5398">
        <v>16000</v>
      </c>
      <c r="J49" s="5399">
        <f t="shared" si="1"/>
        <v>15571.2</v>
      </c>
      <c r="K49" s="5400">
        <v>86</v>
      </c>
      <c r="L49" s="5397">
        <v>21.15</v>
      </c>
      <c r="M49" s="5401">
        <v>21.3</v>
      </c>
      <c r="N49" s="5398">
        <v>16000</v>
      </c>
      <c r="O49" s="5399">
        <f t="shared" si="2"/>
        <v>15571.2</v>
      </c>
      <c r="P49" s="5402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5403">
        <v>23</v>
      </c>
      <c r="B50" s="5404">
        <v>5.3</v>
      </c>
      <c r="C50" s="5405">
        <v>5.45</v>
      </c>
      <c r="D50" s="5406">
        <v>16000</v>
      </c>
      <c r="E50" s="5407">
        <f t="shared" si="0"/>
        <v>15571.2</v>
      </c>
      <c r="F50" s="5408">
        <v>55</v>
      </c>
      <c r="G50" s="5404">
        <v>13.3</v>
      </c>
      <c r="H50" s="5409">
        <v>13.45</v>
      </c>
      <c r="I50" s="5406">
        <v>16000</v>
      </c>
      <c r="J50" s="5407">
        <f t="shared" si="1"/>
        <v>15571.2</v>
      </c>
      <c r="K50" s="5408">
        <v>87</v>
      </c>
      <c r="L50" s="5409">
        <v>21.3</v>
      </c>
      <c r="M50" s="5404">
        <v>21.45</v>
      </c>
      <c r="N50" s="5406">
        <v>16000</v>
      </c>
      <c r="O50" s="5407">
        <f t="shared" si="2"/>
        <v>15571.2</v>
      </c>
      <c r="P50" s="5410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5411">
        <v>24</v>
      </c>
      <c r="B51" s="5412">
        <v>5.45</v>
      </c>
      <c r="C51" s="5413">
        <v>6</v>
      </c>
      <c r="D51" s="5414">
        <v>16000</v>
      </c>
      <c r="E51" s="5415">
        <f t="shared" si="0"/>
        <v>15571.2</v>
      </c>
      <c r="F51" s="5416">
        <v>56</v>
      </c>
      <c r="G51" s="5417">
        <v>13.45</v>
      </c>
      <c r="H51" s="5413">
        <v>14</v>
      </c>
      <c r="I51" s="5414">
        <v>16000</v>
      </c>
      <c r="J51" s="5415">
        <f t="shared" si="1"/>
        <v>15571.2</v>
      </c>
      <c r="K51" s="5416">
        <v>88</v>
      </c>
      <c r="L51" s="5413">
        <v>21.45</v>
      </c>
      <c r="M51" s="5417">
        <v>22</v>
      </c>
      <c r="N51" s="5414">
        <v>16000</v>
      </c>
      <c r="O51" s="5415">
        <f t="shared" si="2"/>
        <v>15571.2</v>
      </c>
      <c r="P51" s="5418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5419">
        <v>25</v>
      </c>
      <c r="B52" s="5420">
        <v>6</v>
      </c>
      <c r="C52" s="5421">
        <v>6.15</v>
      </c>
      <c r="D52" s="5422">
        <v>16000</v>
      </c>
      <c r="E52" s="5423">
        <f t="shared" si="0"/>
        <v>15571.2</v>
      </c>
      <c r="F52" s="5424">
        <v>57</v>
      </c>
      <c r="G52" s="5420">
        <v>14</v>
      </c>
      <c r="H52" s="5425">
        <v>14.15</v>
      </c>
      <c r="I52" s="5422">
        <v>16000</v>
      </c>
      <c r="J52" s="5423">
        <f t="shared" si="1"/>
        <v>15571.2</v>
      </c>
      <c r="K52" s="5424">
        <v>89</v>
      </c>
      <c r="L52" s="5425">
        <v>22</v>
      </c>
      <c r="M52" s="5420">
        <v>22.15</v>
      </c>
      <c r="N52" s="5422">
        <v>16000</v>
      </c>
      <c r="O52" s="5423">
        <f t="shared" si="2"/>
        <v>15571.2</v>
      </c>
      <c r="P52" s="5426"/>
      <c r="Q52" s="1" t="s">
        <v>163</v>
      </c>
      <c r="R52" s="1"/>
      <c r="S52" s="10733">
        <f>AVERAGE(S28:S51)</f>
        <v>16000</v>
      </c>
    </row>
    <row r="53" spans="1:19" x14ac:dyDescent="0.2">
      <c r="A53" s="5427">
        <v>26</v>
      </c>
      <c r="B53" s="5428">
        <v>6.15</v>
      </c>
      <c r="C53" s="5429">
        <v>6.3</v>
      </c>
      <c r="D53" s="5430">
        <v>16000</v>
      </c>
      <c r="E53" s="5431">
        <f t="shared" si="0"/>
        <v>15571.2</v>
      </c>
      <c r="F53" s="5432">
        <v>58</v>
      </c>
      <c r="G53" s="5433">
        <v>14.15</v>
      </c>
      <c r="H53" s="5429">
        <v>14.3</v>
      </c>
      <c r="I53" s="5430">
        <v>16000</v>
      </c>
      <c r="J53" s="5431">
        <f t="shared" si="1"/>
        <v>15571.2</v>
      </c>
      <c r="K53" s="5432">
        <v>90</v>
      </c>
      <c r="L53" s="5429">
        <v>22.15</v>
      </c>
      <c r="M53" s="5433">
        <v>22.3</v>
      </c>
      <c r="N53" s="5430">
        <v>16000</v>
      </c>
      <c r="O53" s="5431">
        <f t="shared" si="2"/>
        <v>15571.2</v>
      </c>
      <c r="P53" s="5434"/>
    </row>
    <row r="54" spans="1:19" x14ac:dyDescent="0.2">
      <c r="A54" s="5435">
        <v>27</v>
      </c>
      <c r="B54" s="5436">
        <v>6.3</v>
      </c>
      <c r="C54" s="5437">
        <v>6.45</v>
      </c>
      <c r="D54" s="5438">
        <v>16000</v>
      </c>
      <c r="E54" s="5439">
        <f t="shared" si="0"/>
        <v>15571.2</v>
      </c>
      <c r="F54" s="5440">
        <v>59</v>
      </c>
      <c r="G54" s="5436">
        <v>14.3</v>
      </c>
      <c r="H54" s="5441">
        <v>14.45</v>
      </c>
      <c r="I54" s="5438">
        <v>16000</v>
      </c>
      <c r="J54" s="5439">
        <f t="shared" si="1"/>
        <v>15571.2</v>
      </c>
      <c r="K54" s="5440">
        <v>91</v>
      </c>
      <c r="L54" s="5441">
        <v>22.3</v>
      </c>
      <c r="M54" s="5436">
        <v>22.45</v>
      </c>
      <c r="N54" s="5438">
        <v>16000</v>
      </c>
      <c r="O54" s="5439">
        <f t="shared" si="2"/>
        <v>15571.2</v>
      </c>
      <c r="P54" s="5442"/>
    </row>
    <row r="55" spans="1:19" x14ac:dyDescent="0.2">
      <c r="A55" s="5443">
        <v>28</v>
      </c>
      <c r="B55" s="5444">
        <v>6.45</v>
      </c>
      <c r="C55" s="5445">
        <v>7</v>
      </c>
      <c r="D55" s="5446">
        <v>16000</v>
      </c>
      <c r="E55" s="5447">
        <f t="shared" si="0"/>
        <v>15571.2</v>
      </c>
      <c r="F55" s="5448">
        <v>60</v>
      </c>
      <c r="G55" s="5449">
        <v>14.45</v>
      </c>
      <c r="H55" s="5449">
        <v>15</v>
      </c>
      <c r="I55" s="5446">
        <v>16000</v>
      </c>
      <c r="J55" s="5447">
        <f t="shared" si="1"/>
        <v>15571.2</v>
      </c>
      <c r="K55" s="5448">
        <v>92</v>
      </c>
      <c r="L55" s="5445">
        <v>22.45</v>
      </c>
      <c r="M55" s="5449">
        <v>23</v>
      </c>
      <c r="N55" s="5446">
        <v>16000</v>
      </c>
      <c r="O55" s="5447">
        <f t="shared" si="2"/>
        <v>15571.2</v>
      </c>
      <c r="P55" s="5450"/>
    </row>
    <row r="56" spans="1:19" x14ac:dyDescent="0.2">
      <c r="A56" s="5451">
        <v>29</v>
      </c>
      <c r="B56" s="5452">
        <v>7</v>
      </c>
      <c r="C56" s="5453">
        <v>7.15</v>
      </c>
      <c r="D56" s="5454">
        <v>16000</v>
      </c>
      <c r="E56" s="5455">
        <f t="shared" si="0"/>
        <v>15571.2</v>
      </c>
      <c r="F56" s="5456">
        <v>61</v>
      </c>
      <c r="G56" s="5452">
        <v>15</v>
      </c>
      <c r="H56" s="5452">
        <v>15.15</v>
      </c>
      <c r="I56" s="5454">
        <v>16000</v>
      </c>
      <c r="J56" s="5455">
        <f t="shared" si="1"/>
        <v>15571.2</v>
      </c>
      <c r="K56" s="5456">
        <v>93</v>
      </c>
      <c r="L56" s="5457">
        <v>23</v>
      </c>
      <c r="M56" s="5452">
        <v>23.15</v>
      </c>
      <c r="N56" s="5454">
        <v>16000</v>
      </c>
      <c r="O56" s="5455">
        <f t="shared" si="2"/>
        <v>15571.2</v>
      </c>
      <c r="P56" s="5458"/>
    </row>
    <row r="57" spans="1:19" x14ac:dyDescent="0.2">
      <c r="A57" s="5459">
        <v>30</v>
      </c>
      <c r="B57" s="5460">
        <v>7.15</v>
      </c>
      <c r="C57" s="5461">
        <v>7.3</v>
      </c>
      <c r="D57" s="5462">
        <v>16000</v>
      </c>
      <c r="E57" s="5463">
        <f t="shared" si="0"/>
        <v>15571.2</v>
      </c>
      <c r="F57" s="5464">
        <v>62</v>
      </c>
      <c r="G57" s="5465">
        <v>15.15</v>
      </c>
      <c r="H57" s="5465">
        <v>15.3</v>
      </c>
      <c r="I57" s="5462">
        <v>16000</v>
      </c>
      <c r="J57" s="5463">
        <f t="shared" si="1"/>
        <v>15571.2</v>
      </c>
      <c r="K57" s="5464">
        <v>94</v>
      </c>
      <c r="L57" s="5465">
        <v>23.15</v>
      </c>
      <c r="M57" s="5465">
        <v>23.3</v>
      </c>
      <c r="N57" s="5462">
        <v>16000</v>
      </c>
      <c r="O57" s="5463">
        <f t="shared" si="2"/>
        <v>15571.2</v>
      </c>
      <c r="P57" s="5466"/>
    </row>
    <row r="58" spans="1:19" x14ac:dyDescent="0.2">
      <c r="A58" s="5467">
        <v>31</v>
      </c>
      <c r="B58" s="5468">
        <v>7.3</v>
      </c>
      <c r="C58" s="5469">
        <v>7.45</v>
      </c>
      <c r="D58" s="5470">
        <v>16000</v>
      </c>
      <c r="E58" s="5471">
        <f t="shared" si="0"/>
        <v>15571.2</v>
      </c>
      <c r="F58" s="5472">
        <v>63</v>
      </c>
      <c r="G58" s="5468">
        <v>15.3</v>
      </c>
      <c r="H58" s="5468">
        <v>15.45</v>
      </c>
      <c r="I58" s="5470">
        <v>16000</v>
      </c>
      <c r="J58" s="5471">
        <f t="shared" si="1"/>
        <v>15571.2</v>
      </c>
      <c r="K58" s="5472">
        <v>95</v>
      </c>
      <c r="L58" s="5468">
        <v>23.3</v>
      </c>
      <c r="M58" s="5468">
        <v>23.45</v>
      </c>
      <c r="N58" s="5470">
        <v>16000</v>
      </c>
      <c r="O58" s="5471">
        <f t="shared" si="2"/>
        <v>15571.2</v>
      </c>
      <c r="P58" s="5473"/>
    </row>
    <row r="59" spans="1:19" x14ac:dyDescent="0.2">
      <c r="A59" s="5474">
        <v>32</v>
      </c>
      <c r="B59" s="5475">
        <v>7.45</v>
      </c>
      <c r="C59" s="5476">
        <v>8</v>
      </c>
      <c r="D59" s="5477">
        <v>16000</v>
      </c>
      <c r="E59" s="5478">
        <f t="shared" si="0"/>
        <v>15571.2</v>
      </c>
      <c r="F59" s="5479">
        <v>64</v>
      </c>
      <c r="G59" s="5480">
        <v>15.45</v>
      </c>
      <c r="H59" s="5480">
        <v>16</v>
      </c>
      <c r="I59" s="5477">
        <v>16000</v>
      </c>
      <c r="J59" s="5478">
        <f t="shared" si="1"/>
        <v>15571.2</v>
      </c>
      <c r="K59" s="5479">
        <v>96</v>
      </c>
      <c r="L59" s="5480">
        <v>23.45</v>
      </c>
      <c r="M59" s="5480">
        <v>24</v>
      </c>
      <c r="N59" s="5477">
        <v>16000</v>
      </c>
      <c r="O59" s="5478">
        <f t="shared" si="2"/>
        <v>15571.2</v>
      </c>
      <c r="P59" s="5481"/>
    </row>
    <row r="60" spans="1:19" x14ac:dyDescent="0.2">
      <c r="A60" s="5482" t="s">
        <v>27</v>
      </c>
      <c r="B60" s="5483"/>
      <c r="C60" s="5483"/>
      <c r="D60" s="5484">
        <f>SUM(D28:D59)</f>
        <v>512000</v>
      </c>
      <c r="E60" s="5485">
        <f>SUM(E28:E59)</f>
        <v>498278.40000000026</v>
      </c>
      <c r="F60" s="5483"/>
      <c r="G60" s="5483"/>
      <c r="H60" s="5483"/>
      <c r="I60" s="5484">
        <f>SUM(I28:I59)</f>
        <v>512000</v>
      </c>
      <c r="J60" s="5485">
        <f>SUM(J28:J59)</f>
        <v>498278.40000000026</v>
      </c>
      <c r="K60" s="5483"/>
      <c r="L60" s="5483"/>
      <c r="M60" s="5483"/>
      <c r="N60" s="5483">
        <f>SUM(N28:N59)</f>
        <v>512000</v>
      </c>
      <c r="O60" s="5485">
        <f>SUM(O28:O59)</f>
        <v>498278.40000000026</v>
      </c>
      <c r="P60" s="5486"/>
    </row>
    <row r="64" spans="1:19" x14ac:dyDescent="0.2">
      <c r="A64" t="s">
        <v>79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5487"/>
      <c r="B66" s="5488"/>
      <c r="C66" s="5488"/>
      <c r="D66" s="5489"/>
      <c r="E66" s="5488"/>
      <c r="F66" s="5488"/>
      <c r="G66" s="5488"/>
      <c r="H66" s="5488"/>
      <c r="I66" s="5489"/>
      <c r="J66" s="5490"/>
      <c r="K66" s="5488"/>
      <c r="L66" s="5488"/>
      <c r="M66" s="5488"/>
      <c r="N66" s="5488"/>
      <c r="O66" s="5488"/>
      <c r="P66" s="5491"/>
    </row>
    <row r="67" spans="1:16" x14ac:dyDescent="0.2">
      <c r="A67" s="5492" t="s">
        <v>28</v>
      </c>
      <c r="B67" s="5493"/>
      <c r="C67" s="5493"/>
      <c r="D67" s="5494"/>
      <c r="E67" s="5495"/>
      <c r="F67" s="5493"/>
      <c r="G67" s="5493"/>
      <c r="H67" s="5495"/>
      <c r="I67" s="5494"/>
      <c r="J67" s="5496"/>
      <c r="K67" s="5493"/>
      <c r="L67" s="5493"/>
      <c r="M67" s="5493"/>
      <c r="N67" s="5493"/>
      <c r="O67" s="5493"/>
      <c r="P67" s="5497"/>
    </row>
    <row r="68" spans="1:16" x14ac:dyDescent="0.2">
      <c r="A68" s="5498"/>
      <c r="B68" s="5499"/>
      <c r="C68" s="5499"/>
      <c r="D68" s="5499"/>
      <c r="E68" s="5499"/>
      <c r="F68" s="5499"/>
      <c r="G68" s="5499"/>
      <c r="H68" s="5499"/>
      <c r="I68" s="5499"/>
      <c r="J68" s="5499"/>
      <c r="K68" s="5499"/>
      <c r="L68" s="5500"/>
      <c r="M68" s="5500"/>
      <c r="N68" s="5500"/>
      <c r="O68" s="5500"/>
      <c r="P68" s="5501"/>
    </row>
    <row r="69" spans="1:16" x14ac:dyDescent="0.2">
      <c r="A69" s="5502"/>
      <c r="B69" s="5503"/>
      <c r="C69" s="5503"/>
      <c r="D69" s="5504"/>
      <c r="E69" s="5505"/>
      <c r="F69" s="5503"/>
      <c r="G69" s="5503"/>
      <c r="H69" s="5505"/>
      <c r="I69" s="5504"/>
      <c r="J69" s="5506"/>
      <c r="K69" s="5503"/>
      <c r="L69" s="5503"/>
      <c r="M69" s="5503"/>
      <c r="N69" s="5503"/>
      <c r="O69" s="5503"/>
      <c r="P69" s="5507"/>
    </row>
    <row r="70" spans="1:16" x14ac:dyDescent="0.2">
      <c r="A70" s="5508"/>
      <c r="B70" s="5509"/>
      <c r="C70" s="5509"/>
      <c r="D70" s="5510"/>
      <c r="E70" s="5511"/>
      <c r="F70" s="5509"/>
      <c r="G70" s="5509"/>
      <c r="H70" s="5511"/>
      <c r="I70" s="5510"/>
      <c r="J70" s="5509"/>
      <c r="K70" s="5509"/>
      <c r="L70" s="5509"/>
      <c r="M70" s="5509"/>
      <c r="N70" s="5509"/>
      <c r="O70" s="5509"/>
      <c r="P70" s="5512"/>
    </row>
    <row r="71" spans="1:16" x14ac:dyDescent="0.2">
      <c r="A71" s="5513"/>
      <c r="B71" s="5514"/>
      <c r="C71" s="5514"/>
      <c r="D71" s="5515"/>
      <c r="E71" s="5516"/>
      <c r="F71" s="5514"/>
      <c r="G71" s="5514"/>
      <c r="H71" s="5516"/>
      <c r="I71" s="5515"/>
      <c r="J71" s="5514"/>
      <c r="K71" s="5514"/>
      <c r="L71" s="5514"/>
      <c r="M71" s="5514"/>
      <c r="N71" s="5514"/>
      <c r="O71" s="5514"/>
      <c r="P71" s="5517"/>
    </row>
    <row r="72" spans="1:16" x14ac:dyDescent="0.2">
      <c r="A72" s="5518"/>
      <c r="B72" s="5519"/>
      <c r="C72" s="5519"/>
      <c r="D72" s="5520"/>
      <c r="E72" s="5521"/>
      <c r="F72" s="5519"/>
      <c r="G72" s="5519"/>
      <c r="H72" s="5521"/>
      <c r="I72" s="5520"/>
      <c r="J72" s="5519"/>
      <c r="K72" s="5519"/>
      <c r="L72" s="5519"/>
      <c r="M72" s="5519" t="s">
        <v>29</v>
      </c>
      <c r="N72" s="5519"/>
      <c r="O72" s="5519"/>
      <c r="P72" s="5522"/>
    </row>
    <row r="73" spans="1:16" x14ac:dyDescent="0.2">
      <c r="A73" s="5523"/>
      <c r="B73" s="5524"/>
      <c r="C73" s="5524"/>
      <c r="D73" s="5525"/>
      <c r="E73" s="5526"/>
      <c r="F73" s="5524"/>
      <c r="G73" s="5524"/>
      <c r="H73" s="5526"/>
      <c r="I73" s="5525"/>
      <c r="J73" s="5524"/>
      <c r="K73" s="5524"/>
      <c r="L73" s="5524"/>
      <c r="M73" s="5524" t="s">
        <v>30</v>
      </c>
      <c r="N73" s="5524"/>
      <c r="O73" s="5524"/>
      <c r="P73" s="5527"/>
    </row>
    <row r="74" spans="1:16" ht="15.75" x14ac:dyDescent="0.25">
      <c r="E74" s="5528"/>
      <c r="H74" s="5528"/>
    </row>
    <row r="75" spans="1:16" ht="15.75" x14ac:dyDescent="0.25">
      <c r="C75" s="5529"/>
      <c r="E75" s="5530"/>
      <c r="H75" s="5530"/>
    </row>
    <row r="76" spans="1:16" ht="15.75" x14ac:dyDescent="0.25">
      <c r="E76" s="5531"/>
      <c r="H76" s="5531"/>
    </row>
    <row r="77" spans="1:16" ht="15.75" x14ac:dyDescent="0.25">
      <c r="E77" s="5532"/>
      <c r="H77" s="5532"/>
    </row>
    <row r="78" spans="1:16" ht="15.75" x14ac:dyDescent="0.25">
      <c r="E78" s="5533"/>
      <c r="H78" s="5533"/>
    </row>
    <row r="79" spans="1:16" ht="15.75" x14ac:dyDescent="0.25">
      <c r="E79" s="5534"/>
      <c r="H79" s="5534"/>
    </row>
    <row r="80" spans="1:16" ht="15.75" x14ac:dyDescent="0.25">
      <c r="E80" s="5535"/>
      <c r="H80" s="5535"/>
    </row>
    <row r="81" spans="5:13" ht="15.75" x14ac:dyDescent="0.25">
      <c r="E81" s="5536"/>
      <c r="H81" s="5536"/>
    </row>
    <row r="82" spans="5:13" ht="15.75" x14ac:dyDescent="0.25">
      <c r="E82" s="5537"/>
      <c r="H82" s="5537"/>
    </row>
    <row r="83" spans="5:13" ht="15.75" x14ac:dyDescent="0.25">
      <c r="E83" s="5538"/>
      <c r="H83" s="5538"/>
    </row>
    <row r="84" spans="5:13" ht="15.75" x14ac:dyDescent="0.25">
      <c r="E84" s="5539"/>
      <c r="H84" s="5539"/>
    </row>
    <row r="85" spans="5:13" ht="15.75" x14ac:dyDescent="0.25">
      <c r="E85" s="5540"/>
      <c r="H85" s="5540"/>
    </row>
    <row r="86" spans="5:13" ht="15.75" x14ac:dyDescent="0.25">
      <c r="E86" s="5541"/>
      <c r="H86" s="5541"/>
    </row>
    <row r="87" spans="5:13" ht="15.75" x14ac:dyDescent="0.25">
      <c r="E87" s="5542"/>
      <c r="H87" s="5542"/>
    </row>
    <row r="88" spans="5:13" ht="15.75" x14ac:dyDescent="0.25">
      <c r="E88" s="5543"/>
      <c r="H88" s="5543"/>
    </row>
    <row r="89" spans="5:13" ht="15.75" x14ac:dyDescent="0.25">
      <c r="E89" s="5544"/>
      <c r="H89" s="5544"/>
    </row>
    <row r="90" spans="5:13" ht="15.75" x14ac:dyDescent="0.25">
      <c r="E90" s="5545"/>
      <c r="H90" s="5545"/>
    </row>
    <row r="91" spans="5:13" ht="15.75" x14ac:dyDescent="0.25">
      <c r="E91" s="5546"/>
      <c r="H91" s="5546"/>
    </row>
    <row r="92" spans="5:13" ht="15.75" x14ac:dyDescent="0.25">
      <c r="E92" s="5547"/>
      <c r="H92" s="5547"/>
    </row>
    <row r="93" spans="5:13" ht="15.75" x14ac:dyDescent="0.25">
      <c r="E93" s="5548"/>
      <c r="H93" s="5548"/>
    </row>
    <row r="94" spans="5:13" ht="15.75" x14ac:dyDescent="0.25">
      <c r="E94" s="5549"/>
      <c r="H94" s="5549"/>
    </row>
    <row r="95" spans="5:13" ht="15.75" x14ac:dyDescent="0.25">
      <c r="E95" s="5550"/>
      <c r="H95" s="5550"/>
    </row>
    <row r="96" spans="5:13" ht="15.75" x14ac:dyDescent="0.25">
      <c r="E96" s="5551"/>
      <c r="H96" s="5551"/>
      <c r="M96" s="5552" t="s">
        <v>8</v>
      </c>
    </row>
    <row r="97" spans="5:14" ht="15.75" x14ac:dyDescent="0.25">
      <c r="E97" s="5553"/>
      <c r="H97" s="5553"/>
    </row>
    <row r="98" spans="5:14" ht="15.75" x14ac:dyDescent="0.25">
      <c r="E98" s="5554"/>
      <c r="H98" s="5554"/>
    </row>
    <row r="99" spans="5:14" ht="15.75" x14ac:dyDescent="0.25">
      <c r="E99" s="5555"/>
      <c r="H99" s="5555"/>
    </row>
    <row r="101" spans="5:14" x14ac:dyDescent="0.2">
      <c r="N101" s="5556"/>
    </row>
    <row r="126" spans="4:4" x14ac:dyDescent="0.2">
      <c r="D126" s="5557"/>
    </row>
  </sheetData>
  <mergeCells count="1">
    <mergeCell ref="Q27:R27"/>
  </mergeCell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5558"/>
      <c r="B1" s="5559"/>
      <c r="C1" s="5559"/>
      <c r="D1" s="5560"/>
      <c r="E1" s="5559"/>
      <c r="F1" s="5559"/>
      <c r="G1" s="5559"/>
      <c r="H1" s="5559"/>
      <c r="I1" s="5560"/>
      <c r="J1" s="5559"/>
      <c r="K1" s="5559"/>
      <c r="L1" s="5559"/>
      <c r="M1" s="5559"/>
      <c r="N1" s="5559"/>
      <c r="O1" s="5559"/>
      <c r="P1" s="5561"/>
    </row>
    <row r="2" spans="1:16" ht="12.75" customHeight="1" x14ac:dyDescent="0.2">
      <c r="A2" s="5562" t="s">
        <v>0</v>
      </c>
      <c r="B2" s="5563"/>
      <c r="C2" s="5563"/>
      <c r="D2" s="5563"/>
      <c r="E2" s="5563"/>
      <c r="F2" s="5563"/>
      <c r="G2" s="5563"/>
      <c r="H2" s="5563"/>
      <c r="I2" s="5563"/>
      <c r="J2" s="5563"/>
      <c r="K2" s="5563"/>
      <c r="L2" s="5563"/>
      <c r="M2" s="5563"/>
      <c r="N2" s="5563"/>
      <c r="O2" s="5563"/>
      <c r="P2" s="5564"/>
    </row>
    <row r="3" spans="1:16" ht="12.75" customHeight="1" x14ac:dyDescent="0.2">
      <c r="A3" s="5565"/>
      <c r="B3" s="5566"/>
      <c r="C3" s="5566"/>
      <c r="D3" s="5566"/>
      <c r="E3" s="5566"/>
      <c r="F3" s="5566"/>
      <c r="G3" s="5566"/>
      <c r="H3" s="5566"/>
      <c r="I3" s="5566"/>
      <c r="J3" s="5566"/>
      <c r="K3" s="5566"/>
      <c r="L3" s="5566"/>
      <c r="M3" s="5566"/>
      <c r="N3" s="5566"/>
      <c r="O3" s="5566"/>
      <c r="P3" s="5567"/>
    </row>
    <row r="4" spans="1:16" ht="12.75" customHeight="1" x14ac:dyDescent="0.2">
      <c r="A4" s="5568" t="s">
        <v>80</v>
      </c>
      <c r="B4" s="5569"/>
      <c r="C4" s="5569"/>
      <c r="D4" s="5569"/>
      <c r="E4" s="5569"/>
      <c r="F4" s="5569"/>
      <c r="G4" s="5569"/>
      <c r="H4" s="5569"/>
      <c r="I4" s="5569"/>
      <c r="J4" s="5570"/>
      <c r="K4" s="5571"/>
      <c r="L4" s="5571"/>
      <c r="M4" s="5571"/>
      <c r="N4" s="5571"/>
      <c r="O4" s="5571"/>
      <c r="P4" s="5572"/>
    </row>
    <row r="5" spans="1:16" ht="12.75" customHeight="1" x14ac:dyDescent="0.2">
      <c r="A5" s="5573"/>
      <c r="B5" s="5574"/>
      <c r="C5" s="5574"/>
      <c r="D5" s="5575"/>
      <c r="E5" s="5574"/>
      <c r="F5" s="5574"/>
      <c r="G5" s="5574"/>
      <c r="H5" s="5574"/>
      <c r="I5" s="5575"/>
      <c r="J5" s="5574"/>
      <c r="K5" s="5574"/>
      <c r="L5" s="5574"/>
      <c r="M5" s="5574"/>
      <c r="N5" s="5574"/>
      <c r="O5" s="5574"/>
      <c r="P5" s="5576"/>
    </row>
    <row r="6" spans="1:16" ht="12.75" customHeight="1" x14ac:dyDescent="0.2">
      <c r="A6" s="5577" t="s">
        <v>2</v>
      </c>
      <c r="B6" s="5578"/>
      <c r="C6" s="5578"/>
      <c r="D6" s="5579"/>
      <c r="E6" s="5578"/>
      <c r="F6" s="5578"/>
      <c r="G6" s="5578"/>
      <c r="H6" s="5578"/>
      <c r="I6" s="5579"/>
      <c r="J6" s="5578"/>
      <c r="K6" s="5578"/>
      <c r="L6" s="5578"/>
      <c r="M6" s="5578"/>
      <c r="N6" s="5578"/>
      <c r="O6" s="5578"/>
      <c r="P6" s="5580"/>
    </row>
    <row r="7" spans="1:16" ht="12.75" customHeight="1" x14ac:dyDescent="0.2">
      <c r="A7" s="5581" t="s">
        <v>3</v>
      </c>
      <c r="B7" s="5582"/>
      <c r="C7" s="5582"/>
      <c r="D7" s="5583"/>
      <c r="E7" s="5582"/>
      <c r="F7" s="5582"/>
      <c r="G7" s="5582"/>
      <c r="H7" s="5582"/>
      <c r="I7" s="5583"/>
      <c r="J7" s="5582"/>
      <c r="K7" s="5582"/>
      <c r="L7" s="5582"/>
      <c r="M7" s="5582"/>
      <c r="N7" s="5582"/>
      <c r="O7" s="5582"/>
      <c r="P7" s="5584"/>
    </row>
    <row r="8" spans="1:16" ht="12.75" customHeight="1" x14ac:dyDescent="0.2">
      <c r="A8" s="5585" t="s">
        <v>4</v>
      </c>
      <c r="B8" s="5586"/>
      <c r="C8" s="5586"/>
      <c r="D8" s="5587"/>
      <c r="E8" s="5586"/>
      <c r="F8" s="5586"/>
      <c r="G8" s="5586"/>
      <c r="H8" s="5586"/>
      <c r="I8" s="5587"/>
      <c r="J8" s="5586"/>
      <c r="K8" s="5586"/>
      <c r="L8" s="5586"/>
      <c r="M8" s="5586"/>
      <c r="N8" s="5586"/>
      <c r="O8" s="5586"/>
      <c r="P8" s="5588"/>
    </row>
    <row r="9" spans="1:16" ht="12.75" customHeight="1" x14ac:dyDescent="0.2">
      <c r="A9" s="5589" t="s">
        <v>5</v>
      </c>
      <c r="B9" s="5590"/>
      <c r="C9" s="5590"/>
      <c r="D9" s="5591"/>
      <c r="E9" s="5590"/>
      <c r="F9" s="5590"/>
      <c r="G9" s="5590"/>
      <c r="H9" s="5590"/>
      <c r="I9" s="5591"/>
      <c r="J9" s="5590"/>
      <c r="K9" s="5590"/>
      <c r="L9" s="5590"/>
      <c r="M9" s="5590"/>
      <c r="N9" s="5590"/>
      <c r="O9" s="5590"/>
      <c r="P9" s="5592"/>
    </row>
    <row r="10" spans="1:16" ht="12.75" customHeight="1" x14ac:dyDescent="0.2">
      <c r="A10" s="5593" t="s">
        <v>6</v>
      </c>
      <c r="B10" s="5594"/>
      <c r="C10" s="5594"/>
      <c r="D10" s="5595"/>
      <c r="E10" s="5594"/>
      <c r="F10" s="5594"/>
      <c r="G10" s="5594"/>
      <c r="H10" s="5594"/>
      <c r="I10" s="5595"/>
      <c r="J10" s="5594"/>
      <c r="K10" s="5594"/>
      <c r="L10" s="5594"/>
      <c r="M10" s="5594"/>
      <c r="N10" s="5594"/>
      <c r="O10" s="5594"/>
      <c r="P10" s="5596"/>
    </row>
    <row r="11" spans="1:16" ht="12.75" customHeight="1" x14ac:dyDescent="0.2">
      <c r="A11" s="5597"/>
      <c r="B11" s="5598"/>
      <c r="C11" s="5598"/>
      <c r="D11" s="5599"/>
      <c r="E11" s="5598"/>
      <c r="F11" s="5598"/>
      <c r="G11" s="5600"/>
      <c r="H11" s="5598"/>
      <c r="I11" s="5599"/>
      <c r="J11" s="5598"/>
      <c r="K11" s="5598"/>
      <c r="L11" s="5598"/>
      <c r="M11" s="5598"/>
      <c r="N11" s="5598"/>
      <c r="O11" s="5598"/>
      <c r="P11" s="5601"/>
    </row>
    <row r="12" spans="1:16" ht="12.75" customHeight="1" x14ac:dyDescent="0.2">
      <c r="A12" s="5602" t="s">
        <v>81</v>
      </c>
      <c r="B12" s="5603"/>
      <c r="C12" s="5603"/>
      <c r="D12" s="5604"/>
      <c r="E12" s="5603" t="s">
        <v>8</v>
      </c>
      <c r="F12" s="5603"/>
      <c r="G12" s="5603"/>
      <c r="H12" s="5603"/>
      <c r="I12" s="5604"/>
      <c r="J12" s="5603"/>
      <c r="K12" s="5603"/>
      <c r="L12" s="5603"/>
      <c r="M12" s="5603"/>
      <c r="N12" s="5605" t="s">
        <v>82</v>
      </c>
      <c r="O12" s="5603"/>
      <c r="P12" s="5606"/>
    </row>
    <row r="13" spans="1:16" ht="12.75" customHeight="1" x14ac:dyDescent="0.2">
      <c r="A13" s="5607"/>
      <c r="B13" s="5608"/>
      <c r="C13" s="5608"/>
      <c r="D13" s="5609"/>
      <c r="E13" s="5608"/>
      <c r="F13" s="5608"/>
      <c r="G13" s="5608"/>
      <c r="H13" s="5608"/>
      <c r="I13" s="5609"/>
      <c r="J13" s="5608"/>
      <c r="K13" s="5608"/>
      <c r="L13" s="5608"/>
      <c r="M13" s="5608"/>
      <c r="N13" s="5608"/>
      <c r="O13" s="5608"/>
      <c r="P13" s="5610"/>
    </row>
    <row r="14" spans="1:16" ht="12.75" customHeight="1" x14ac:dyDescent="0.2">
      <c r="A14" s="5611" t="s">
        <v>10</v>
      </c>
      <c r="B14" s="5612"/>
      <c r="C14" s="5612"/>
      <c r="D14" s="5613"/>
      <c r="E14" s="5612"/>
      <c r="F14" s="5612"/>
      <c r="G14" s="5612"/>
      <c r="H14" s="5612"/>
      <c r="I14" s="5613"/>
      <c r="J14" s="5612"/>
      <c r="K14" s="5612"/>
      <c r="L14" s="5612"/>
      <c r="M14" s="5612"/>
      <c r="N14" s="5614"/>
      <c r="O14" s="5615"/>
      <c r="P14" s="5616"/>
    </row>
    <row r="15" spans="1:16" ht="12.75" customHeight="1" x14ac:dyDescent="0.2">
      <c r="A15" s="5617"/>
      <c r="B15" s="5618"/>
      <c r="C15" s="5618"/>
      <c r="D15" s="5619"/>
      <c r="E15" s="5618"/>
      <c r="F15" s="5618"/>
      <c r="G15" s="5618"/>
      <c r="H15" s="5618"/>
      <c r="I15" s="5619"/>
      <c r="J15" s="5618"/>
      <c r="K15" s="5618"/>
      <c r="L15" s="5618"/>
      <c r="M15" s="5618"/>
      <c r="N15" s="5620" t="s">
        <v>11</v>
      </c>
      <c r="O15" s="5621" t="s">
        <v>12</v>
      </c>
      <c r="P15" s="5622"/>
    </row>
    <row r="16" spans="1:16" ht="12.75" customHeight="1" x14ac:dyDescent="0.2">
      <c r="A16" s="5623" t="s">
        <v>13</v>
      </c>
      <c r="B16" s="5624"/>
      <c r="C16" s="5624"/>
      <c r="D16" s="5625"/>
      <c r="E16" s="5624"/>
      <c r="F16" s="5624"/>
      <c r="G16" s="5624"/>
      <c r="H16" s="5624"/>
      <c r="I16" s="5625"/>
      <c r="J16" s="5624"/>
      <c r="K16" s="5624"/>
      <c r="L16" s="5624"/>
      <c r="M16" s="5624"/>
      <c r="N16" s="5626"/>
      <c r="O16" s="5627"/>
      <c r="P16" s="5627"/>
    </row>
    <row r="17" spans="1:47" ht="12.75" customHeight="1" x14ac:dyDescent="0.2">
      <c r="A17" s="5628" t="s">
        <v>14</v>
      </c>
      <c r="B17" s="5629"/>
      <c r="C17" s="5629"/>
      <c r="D17" s="5630"/>
      <c r="E17" s="5629"/>
      <c r="F17" s="5629"/>
      <c r="G17" s="5629"/>
      <c r="H17" s="5629"/>
      <c r="I17" s="5630"/>
      <c r="J17" s="5629"/>
      <c r="K17" s="5629"/>
      <c r="L17" s="5629"/>
      <c r="M17" s="5629"/>
      <c r="N17" s="5631" t="s">
        <v>15</v>
      </c>
      <c r="O17" s="5632" t="s">
        <v>16</v>
      </c>
      <c r="P17" s="5633"/>
    </row>
    <row r="18" spans="1:47" ht="12.75" customHeight="1" x14ac:dyDescent="0.2">
      <c r="A18" s="5634"/>
      <c r="B18" s="5635"/>
      <c r="C18" s="5635"/>
      <c r="D18" s="5636"/>
      <c r="E18" s="5635"/>
      <c r="F18" s="5635"/>
      <c r="G18" s="5635"/>
      <c r="H18" s="5635"/>
      <c r="I18" s="5636"/>
      <c r="J18" s="5635"/>
      <c r="K18" s="5635"/>
      <c r="L18" s="5635"/>
      <c r="M18" s="5635"/>
      <c r="N18" s="5637"/>
      <c r="O18" s="5638"/>
      <c r="P18" s="5639" t="s">
        <v>8</v>
      </c>
    </row>
    <row r="19" spans="1:47" ht="12.75" customHeight="1" x14ac:dyDescent="0.2">
      <c r="A19" s="5640"/>
      <c r="B19" s="5641"/>
      <c r="C19" s="5641"/>
      <c r="D19" s="5642"/>
      <c r="E19" s="5641"/>
      <c r="F19" s="5641"/>
      <c r="G19" s="5641"/>
      <c r="H19" s="5641"/>
      <c r="I19" s="5642"/>
      <c r="J19" s="5641"/>
      <c r="K19" s="5643"/>
      <c r="L19" s="5641" t="s">
        <v>17</v>
      </c>
      <c r="M19" s="5641"/>
      <c r="N19" s="5644"/>
      <c r="O19" s="5645"/>
      <c r="P19" s="5646"/>
      <c r="AU19" s="5647"/>
    </row>
    <row r="20" spans="1:47" ht="12.75" customHeight="1" x14ac:dyDescent="0.2">
      <c r="A20" s="5648"/>
      <c r="B20" s="5649"/>
      <c r="C20" s="5649"/>
      <c r="D20" s="5650"/>
      <c r="E20" s="5649"/>
      <c r="F20" s="5649"/>
      <c r="G20" s="5649"/>
      <c r="H20" s="5649"/>
      <c r="I20" s="5650"/>
      <c r="J20" s="5649"/>
      <c r="K20" s="5649"/>
      <c r="L20" s="5649"/>
      <c r="M20" s="5649"/>
      <c r="N20" s="5651"/>
      <c r="O20" s="5652"/>
      <c r="P20" s="5653"/>
    </row>
    <row r="21" spans="1:47" ht="12.75" customHeight="1" x14ac:dyDescent="0.2">
      <c r="A21" s="5654"/>
      <c r="B21" s="5655"/>
      <c r="C21" s="5656"/>
      <c r="D21" s="5656"/>
      <c r="E21" s="5655"/>
      <c r="F21" s="5655"/>
      <c r="G21" s="5655"/>
      <c r="H21" s="5655" t="s">
        <v>8</v>
      </c>
      <c r="I21" s="5657"/>
      <c r="J21" s="5655"/>
      <c r="K21" s="5655"/>
      <c r="L21" s="5655"/>
      <c r="M21" s="5655"/>
      <c r="N21" s="5658"/>
      <c r="O21" s="5659"/>
      <c r="P21" s="5660"/>
    </row>
    <row r="22" spans="1:47" ht="12.75" customHeight="1" x14ac:dyDescent="0.2">
      <c r="A22" s="5661"/>
      <c r="B22" s="5662"/>
      <c r="C22" s="5662"/>
      <c r="D22" s="5663"/>
      <c r="E22" s="5662"/>
      <c r="F22" s="5662"/>
      <c r="G22" s="5662"/>
      <c r="H22" s="5662"/>
      <c r="I22" s="5663"/>
      <c r="J22" s="5662"/>
      <c r="K22" s="5662"/>
      <c r="L22" s="5662"/>
      <c r="M22" s="5662"/>
      <c r="N22" s="5662"/>
      <c r="O22" s="5662"/>
      <c r="P22" s="5664"/>
    </row>
    <row r="23" spans="1:47" ht="12.75" customHeight="1" x14ac:dyDescent="0.2">
      <c r="A23" s="5665" t="s">
        <v>18</v>
      </c>
      <c r="B23" s="5666"/>
      <c r="C23" s="5666"/>
      <c r="D23" s="5667"/>
      <c r="E23" s="5668" t="s">
        <v>19</v>
      </c>
      <c r="F23" s="5668"/>
      <c r="G23" s="5668"/>
      <c r="H23" s="5668"/>
      <c r="I23" s="5668"/>
      <c r="J23" s="5668"/>
      <c r="K23" s="5668"/>
      <c r="L23" s="5668"/>
      <c r="M23" s="5666"/>
      <c r="N23" s="5666"/>
      <c r="O23" s="5666"/>
      <c r="P23" s="5669"/>
    </row>
    <row r="24" spans="1:47" ht="15.75" x14ac:dyDescent="0.25">
      <c r="A24" s="5670"/>
      <c r="B24" s="5671"/>
      <c r="C24" s="5671"/>
      <c r="D24" s="5672"/>
      <c r="E24" s="5673" t="s">
        <v>20</v>
      </c>
      <c r="F24" s="5673"/>
      <c r="G24" s="5673"/>
      <c r="H24" s="5673"/>
      <c r="I24" s="5673"/>
      <c r="J24" s="5673"/>
      <c r="K24" s="5673"/>
      <c r="L24" s="5673"/>
      <c r="M24" s="5671"/>
      <c r="N24" s="5671"/>
      <c r="O24" s="5671"/>
      <c r="P24" s="5674"/>
    </row>
    <row r="25" spans="1:47" ht="12.75" customHeight="1" x14ac:dyDescent="0.2">
      <c r="A25" s="5675"/>
      <c r="B25" s="5676" t="s">
        <v>21</v>
      </c>
      <c r="C25" s="5677"/>
      <c r="D25" s="5677"/>
      <c r="E25" s="5677"/>
      <c r="F25" s="5677"/>
      <c r="G25" s="5677"/>
      <c r="H25" s="5677"/>
      <c r="I25" s="5677"/>
      <c r="J25" s="5677"/>
      <c r="K25" s="5677"/>
      <c r="L25" s="5677"/>
      <c r="M25" s="5677"/>
      <c r="N25" s="5677"/>
      <c r="O25" s="5678"/>
      <c r="P25" s="5679"/>
    </row>
    <row r="26" spans="1:47" ht="12.75" customHeight="1" x14ac:dyDescent="0.2">
      <c r="A26" s="5680" t="s">
        <v>22</v>
      </c>
      <c r="B26" s="5681" t="s">
        <v>23</v>
      </c>
      <c r="C26" s="5681"/>
      <c r="D26" s="5680" t="s">
        <v>24</v>
      </c>
      <c r="E26" s="5680" t="s">
        <v>25</v>
      </c>
      <c r="F26" s="5680" t="s">
        <v>22</v>
      </c>
      <c r="G26" s="5681" t="s">
        <v>23</v>
      </c>
      <c r="H26" s="5681"/>
      <c r="I26" s="5680" t="s">
        <v>24</v>
      </c>
      <c r="J26" s="5680" t="s">
        <v>25</v>
      </c>
      <c r="K26" s="5680" t="s">
        <v>22</v>
      </c>
      <c r="L26" s="5681" t="s">
        <v>23</v>
      </c>
      <c r="M26" s="5681"/>
      <c r="N26" s="5682" t="s">
        <v>24</v>
      </c>
      <c r="O26" s="5680" t="s">
        <v>25</v>
      </c>
      <c r="P26" s="5683"/>
    </row>
    <row r="27" spans="1:47" ht="12.75" customHeight="1" x14ac:dyDescent="0.2">
      <c r="A27" s="5684"/>
      <c r="B27" s="5685" t="s">
        <v>26</v>
      </c>
      <c r="C27" s="5685" t="s">
        <v>2</v>
      </c>
      <c r="D27" s="5684"/>
      <c r="E27" s="5684"/>
      <c r="F27" s="5684"/>
      <c r="G27" s="5685" t="s">
        <v>26</v>
      </c>
      <c r="H27" s="5685" t="s">
        <v>2</v>
      </c>
      <c r="I27" s="5684"/>
      <c r="J27" s="5684"/>
      <c r="K27" s="5684"/>
      <c r="L27" s="5685" t="s">
        <v>26</v>
      </c>
      <c r="M27" s="5685" t="s">
        <v>2</v>
      </c>
      <c r="N27" s="5686"/>
      <c r="O27" s="5684"/>
      <c r="P27" s="5687"/>
      <c r="Q27" s="10730" t="s">
        <v>161</v>
      </c>
      <c r="R27" s="10731"/>
      <c r="S27" s="1" t="s">
        <v>162</v>
      </c>
    </row>
    <row r="28" spans="1:47" ht="12.75" customHeight="1" x14ac:dyDescent="0.2">
      <c r="A28" s="5688">
        <v>1</v>
      </c>
      <c r="B28" s="5689">
        <v>0</v>
      </c>
      <c r="C28" s="5690">
        <v>0.15</v>
      </c>
      <c r="D28" s="5691">
        <v>16000</v>
      </c>
      <c r="E28" s="5692">
        <f t="shared" ref="E28:E59" si="0">D28*(100-2.68)/100</f>
        <v>15571.2</v>
      </c>
      <c r="F28" s="5693">
        <v>33</v>
      </c>
      <c r="G28" s="5694">
        <v>8</v>
      </c>
      <c r="H28" s="5694">
        <v>8.15</v>
      </c>
      <c r="I28" s="5691">
        <v>16000</v>
      </c>
      <c r="J28" s="5692">
        <f t="shared" ref="J28:J59" si="1">I28*(100-2.68)/100</f>
        <v>15571.2</v>
      </c>
      <c r="K28" s="5693">
        <v>65</v>
      </c>
      <c r="L28" s="5694">
        <v>16</v>
      </c>
      <c r="M28" s="5694">
        <v>16.149999999999999</v>
      </c>
      <c r="N28" s="5691">
        <v>16000</v>
      </c>
      <c r="O28" s="5692">
        <f t="shared" ref="O28:O59" si="2">N28*(100-2.68)/100</f>
        <v>15571.2</v>
      </c>
      <c r="P28" s="5695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5696">
        <v>2</v>
      </c>
      <c r="B29" s="5696">
        <v>0.15</v>
      </c>
      <c r="C29" s="5697">
        <v>0.3</v>
      </c>
      <c r="D29" s="5698">
        <v>16000</v>
      </c>
      <c r="E29" s="5699">
        <f t="shared" si="0"/>
        <v>15571.2</v>
      </c>
      <c r="F29" s="5700">
        <v>34</v>
      </c>
      <c r="G29" s="5701">
        <v>8.15</v>
      </c>
      <c r="H29" s="5701">
        <v>8.3000000000000007</v>
      </c>
      <c r="I29" s="5698">
        <v>16000</v>
      </c>
      <c r="J29" s="5699">
        <f t="shared" si="1"/>
        <v>15571.2</v>
      </c>
      <c r="K29" s="5700">
        <v>66</v>
      </c>
      <c r="L29" s="5701">
        <v>16.149999999999999</v>
      </c>
      <c r="M29" s="5701">
        <v>16.3</v>
      </c>
      <c r="N29" s="5698">
        <v>16000</v>
      </c>
      <c r="O29" s="5699">
        <f t="shared" si="2"/>
        <v>15571.2</v>
      </c>
      <c r="P29" s="5702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5703">
        <v>3</v>
      </c>
      <c r="B30" s="5704">
        <v>0.3</v>
      </c>
      <c r="C30" s="5705">
        <v>0.45</v>
      </c>
      <c r="D30" s="5706">
        <v>16000</v>
      </c>
      <c r="E30" s="5707">
        <f t="shared" si="0"/>
        <v>15571.2</v>
      </c>
      <c r="F30" s="5708">
        <v>35</v>
      </c>
      <c r="G30" s="5709">
        <v>8.3000000000000007</v>
      </c>
      <c r="H30" s="5709">
        <v>8.4499999999999993</v>
      </c>
      <c r="I30" s="5706">
        <v>16000</v>
      </c>
      <c r="J30" s="5707">
        <f t="shared" si="1"/>
        <v>15571.2</v>
      </c>
      <c r="K30" s="5708">
        <v>67</v>
      </c>
      <c r="L30" s="5709">
        <v>16.3</v>
      </c>
      <c r="M30" s="5709">
        <v>16.45</v>
      </c>
      <c r="N30" s="5706">
        <v>16000</v>
      </c>
      <c r="O30" s="5707">
        <f t="shared" si="2"/>
        <v>15571.2</v>
      </c>
      <c r="P30" s="5710"/>
      <c r="Q30" s="8564">
        <v>2</v>
      </c>
      <c r="R30" s="8667">
        <v>2.15</v>
      </c>
      <c r="S30" s="10733">
        <f>AVERAGE(D36:D39)</f>
        <v>16000</v>
      </c>
      <c r="V30" s="5711"/>
    </row>
    <row r="31" spans="1:47" ht="12.75" customHeight="1" x14ac:dyDescent="0.2">
      <c r="A31" s="5712">
        <v>4</v>
      </c>
      <c r="B31" s="5712">
        <v>0.45</v>
      </c>
      <c r="C31" s="5713">
        <v>1</v>
      </c>
      <c r="D31" s="5714">
        <v>16000</v>
      </c>
      <c r="E31" s="5715">
        <f t="shared" si="0"/>
        <v>15571.2</v>
      </c>
      <c r="F31" s="5716">
        <v>36</v>
      </c>
      <c r="G31" s="5713">
        <v>8.4499999999999993</v>
      </c>
      <c r="H31" s="5713">
        <v>9</v>
      </c>
      <c r="I31" s="5714">
        <v>16000</v>
      </c>
      <c r="J31" s="5715">
        <f t="shared" si="1"/>
        <v>15571.2</v>
      </c>
      <c r="K31" s="5716">
        <v>68</v>
      </c>
      <c r="L31" s="5713">
        <v>16.45</v>
      </c>
      <c r="M31" s="5713">
        <v>17</v>
      </c>
      <c r="N31" s="5714">
        <v>16000</v>
      </c>
      <c r="O31" s="5715">
        <f t="shared" si="2"/>
        <v>15571.2</v>
      </c>
      <c r="P31" s="5717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5718">
        <v>5</v>
      </c>
      <c r="B32" s="5719">
        <v>1</v>
      </c>
      <c r="C32" s="5720">
        <v>1.1499999999999999</v>
      </c>
      <c r="D32" s="5721">
        <v>16000</v>
      </c>
      <c r="E32" s="5722">
        <f t="shared" si="0"/>
        <v>15571.2</v>
      </c>
      <c r="F32" s="5723">
        <v>37</v>
      </c>
      <c r="G32" s="5719">
        <v>9</v>
      </c>
      <c r="H32" s="5719">
        <v>9.15</v>
      </c>
      <c r="I32" s="5721">
        <v>16000</v>
      </c>
      <c r="J32" s="5722">
        <f t="shared" si="1"/>
        <v>15571.2</v>
      </c>
      <c r="K32" s="5723">
        <v>69</v>
      </c>
      <c r="L32" s="5719">
        <v>17</v>
      </c>
      <c r="M32" s="5719">
        <v>17.149999999999999</v>
      </c>
      <c r="N32" s="5721">
        <v>16000</v>
      </c>
      <c r="O32" s="5722">
        <f t="shared" si="2"/>
        <v>15571.2</v>
      </c>
      <c r="P32" s="5724"/>
      <c r="Q32" s="8564">
        <v>4</v>
      </c>
      <c r="R32" s="8661">
        <v>4.1500000000000004</v>
      </c>
      <c r="S32" s="10733">
        <f>AVERAGE(D44:D47)</f>
        <v>16000</v>
      </c>
      <c r="AQ32" s="5721"/>
    </row>
    <row r="33" spans="1:19" ht="12.75" customHeight="1" x14ac:dyDescent="0.2">
      <c r="A33" s="5725">
        <v>6</v>
      </c>
      <c r="B33" s="5726">
        <v>1.1499999999999999</v>
      </c>
      <c r="C33" s="5727">
        <v>1.3</v>
      </c>
      <c r="D33" s="5728">
        <v>16000</v>
      </c>
      <c r="E33" s="5729">
        <f t="shared" si="0"/>
        <v>15571.2</v>
      </c>
      <c r="F33" s="5730">
        <v>38</v>
      </c>
      <c r="G33" s="5727">
        <v>9.15</v>
      </c>
      <c r="H33" s="5727">
        <v>9.3000000000000007</v>
      </c>
      <c r="I33" s="5728">
        <v>16000</v>
      </c>
      <c r="J33" s="5729">
        <f t="shared" si="1"/>
        <v>15571.2</v>
      </c>
      <c r="K33" s="5730">
        <v>70</v>
      </c>
      <c r="L33" s="5727">
        <v>17.149999999999999</v>
      </c>
      <c r="M33" s="5727">
        <v>17.3</v>
      </c>
      <c r="N33" s="5728">
        <v>16000</v>
      </c>
      <c r="O33" s="5729">
        <f t="shared" si="2"/>
        <v>15571.2</v>
      </c>
      <c r="P33" s="5731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5732">
        <v>7</v>
      </c>
      <c r="B34" s="5733">
        <v>1.3</v>
      </c>
      <c r="C34" s="5734">
        <v>1.45</v>
      </c>
      <c r="D34" s="5735">
        <v>16000</v>
      </c>
      <c r="E34" s="5736">
        <f t="shared" si="0"/>
        <v>15571.2</v>
      </c>
      <c r="F34" s="5737">
        <v>39</v>
      </c>
      <c r="G34" s="5738">
        <v>9.3000000000000007</v>
      </c>
      <c r="H34" s="5738">
        <v>9.4499999999999993</v>
      </c>
      <c r="I34" s="5735">
        <v>16000</v>
      </c>
      <c r="J34" s="5736">
        <f t="shared" si="1"/>
        <v>15571.2</v>
      </c>
      <c r="K34" s="5737">
        <v>71</v>
      </c>
      <c r="L34" s="5738">
        <v>17.3</v>
      </c>
      <c r="M34" s="5738">
        <v>17.45</v>
      </c>
      <c r="N34" s="5735">
        <v>16000</v>
      </c>
      <c r="O34" s="5736">
        <f t="shared" si="2"/>
        <v>15571.2</v>
      </c>
      <c r="P34" s="5739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5740">
        <v>8</v>
      </c>
      <c r="B35" s="5740">
        <v>1.45</v>
      </c>
      <c r="C35" s="5741">
        <v>2</v>
      </c>
      <c r="D35" s="5742">
        <v>16000</v>
      </c>
      <c r="E35" s="5743">
        <f t="shared" si="0"/>
        <v>15571.2</v>
      </c>
      <c r="F35" s="5744">
        <v>40</v>
      </c>
      <c r="G35" s="5741">
        <v>9.4499999999999993</v>
      </c>
      <c r="H35" s="5741">
        <v>10</v>
      </c>
      <c r="I35" s="5742">
        <v>16000</v>
      </c>
      <c r="J35" s="5743">
        <f t="shared" si="1"/>
        <v>15571.2</v>
      </c>
      <c r="K35" s="5744">
        <v>72</v>
      </c>
      <c r="L35" s="5745">
        <v>17.45</v>
      </c>
      <c r="M35" s="5741">
        <v>18</v>
      </c>
      <c r="N35" s="5742">
        <v>16000</v>
      </c>
      <c r="O35" s="5743">
        <f t="shared" si="2"/>
        <v>15571.2</v>
      </c>
      <c r="P35" s="5746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5747">
        <v>9</v>
      </c>
      <c r="B36" s="5748">
        <v>2</v>
      </c>
      <c r="C36" s="5749">
        <v>2.15</v>
      </c>
      <c r="D36" s="5750">
        <v>16000</v>
      </c>
      <c r="E36" s="5751">
        <f t="shared" si="0"/>
        <v>15571.2</v>
      </c>
      <c r="F36" s="5752">
        <v>41</v>
      </c>
      <c r="G36" s="5753">
        <v>10</v>
      </c>
      <c r="H36" s="5754">
        <v>10.15</v>
      </c>
      <c r="I36" s="5750">
        <v>16000</v>
      </c>
      <c r="J36" s="5751">
        <f t="shared" si="1"/>
        <v>15571.2</v>
      </c>
      <c r="K36" s="5752">
        <v>73</v>
      </c>
      <c r="L36" s="5754">
        <v>18</v>
      </c>
      <c r="M36" s="5753">
        <v>18.149999999999999</v>
      </c>
      <c r="N36" s="5750">
        <v>16000</v>
      </c>
      <c r="O36" s="5751">
        <f t="shared" si="2"/>
        <v>15571.2</v>
      </c>
      <c r="P36" s="5755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5756">
        <v>10</v>
      </c>
      <c r="B37" s="5756">
        <v>2.15</v>
      </c>
      <c r="C37" s="5757">
        <v>2.2999999999999998</v>
      </c>
      <c r="D37" s="5758">
        <v>16000</v>
      </c>
      <c r="E37" s="5759">
        <f t="shared" si="0"/>
        <v>15571.2</v>
      </c>
      <c r="F37" s="5760">
        <v>42</v>
      </c>
      <c r="G37" s="5757">
        <v>10.15</v>
      </c>
      <c r="H37" s="5761">
        <v>10.3</v>
      </c>
      <c r="I37" s="5758">
        <v>16000</v>
      </c>
      <c r="J37" s="5759">
        <f t="shared" si="1"/>
        <v>15571.2</v>
      </c>
      <c r="K37" s="5760">
        <v>74</v>
      </c>
      <c r="L37" s="5761">
        <v>18.149999999999999</v>
      </c>
      <c r="M37" s="5757">
        <v>18.3</v>
      </c>
      <c r="N37" s="5758">
        <v>16000</v>
      </c>
      <c r="O37" s="5759">
        <f t="shared" si="2"/>
        <v>15571.2</v>
      </c>
      <c r="P37" s="5762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5763">
        <v>11</v>
      </c>
      <c r="B38" s="5764">
        <v>2.2999999999999998</v>
      </c>
      <c r="C38" s="5765">
        <v>2.4500000000000002</v>
      </c>
      <c r="D38" s="5766">
        <v>16000</v>
      </c>
      <c r="E38" s="5767">
        <f t="shared" si="0"/>
        <v>15571.2</v>
      </c>
      <c r="F38" s="5768">
        <v>43</v>
      </c>
      <c r="G38" s="5769">
        <v>10.3</v>
      </c>
      <c r="H38" s="5770">
        <v>10.45</v>
      </c>
      <c r="I38" s="5766">
        <v>16000</v>
      </c>
      <c r="J38" s="5767">
        <f t="shared" si="1"/>
        <v>15571.2</v>
      </c>
      <c r="K38" s="5768">
        <v>75</v>
      </c>
      <c r="L38" s="5770">
        <v>18.3</v>
      </c>
      <c r="M38" s="5769">
        <v>18.45</v>
      </c>
      <c r="N38" s="5766">
        <v>16000</v>
      </c>
      <c r="O38" s="5767">
        <f t="shared" si="2"/>
        <v>15571.2</v>
      </c>
      <c r="P38" s="5771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5772">
        <v>12</v>
      </c>
      <c r="B39" s="5772">
        <v>2.4500000000000002</v>
      </c>
      <c r="C39" s="5773">
        <v>3</v>
      </c>
      <c r="D39" s="5774">
        <v>16000</v>
      </c>
      <c r="E39" s="5775">
        <f t="shared" si="0"/>
        <v>15571.2</v>
      </c>
      <c r="F39" s="5776">
        <v>44</v>
      </c>
      <c r="G39" s="5773">
        <v>10.45</v>
      </c>
      <c r="H39" s="5777">
        <v>11</v>
      </c>
      <c r="I39" s="5774">
        <v>16000</v>
      </c>
      <c r="J39" s="5775">
        <f t="shared" si="1"/>
        <v>15571.2</v>
      </c>
      <c r="K39" s="5776">
        <v>76</v>
      </c>
      <c r="L39" s="5777">
        <v>18.45</v>
      </c>
      <c r="M39" s="5773">
        <v>19</v>
      </c>
      <c r="N39" s="5774">
        <v>16000</v>
      </c>
      <c r="O39" s="5775">
        <f t="shared" si="2"/>
        <v>15571.2</v>
      </c>
      <c r="P39" s="5778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5779">
        <v>13</v>
      </c>
      <c r="B40" s="5780">
        <v>3</v>
      </c>
      <c r="C40" s="5781">
        <v>3.15</v>
      </c>
      <c r="D40" s="5782">
        <v>16000</v>
      </c>
      <c r="E40" s="5783">
        <f t="shared" si="0"/>
        <v>15571.2</v>
      </c>
      <c r="F40" s="5784">
        <v>45</v>
      </c>
      <c r="G40" s="5785">
        <v>11</v>
      </c>
      <c r="H40" s="5786">
        <v>11.15</v>
      </c>
      <c r="I40" s="5782">
        <v>16000</v>
      </c>
      <c r="J40" s="5783">
        <f t="shared" si="1"/>
        <v>15571.2</v>
      </c>
      <c r="K40" s="5784">
        <v>77</v>
      </c>
      <c r="L40" s="5786">
        <v>19</v>
      </c>
      <c r="M40" s="5785">
        <v>19.149999999999999</v>
      </c>
      <c r="N40" s="5782">
        <v>16000</v>
      </c>
      <c r="O40" s="5783">
        <f t="shared" si="2"/>
        <v>15571.2</v>
      </c>
      <c r="P40" s="5787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5788">
        <v>14</v>
      </c>
      <c r="B41" s="5788">
        <v>3.15</v>
      </c>
      <c r="C41" s="5789">
        <v>3.3</v>
      </c>
      <c r="D41" s="5790">
        <v>16000</v>
      </c>
      <c r="E41" s="5791">
        <f t="shared" si="0"/>
        <v>15571.2</v>
      </c>
      <c r="F41" s="5792">
        <v>46</v>
      </c>
      <c r="G41" s="5793">
        <v>11.15</v>
      </c>
      <c r="H41" s="5789">
        <v>11.3</v>
      </c>
      <c r="I41" s="5790">
        <v>16000</v>
      </c>
      <c r="J41" s="5791">
        <f t="shared" si="1"/>
        <v>15571.2</v>
      </c>
      <c r="K41" s="5792">
        <v>78</v>
      </c>
      <c r="L41" s="5789">
        <v>19.149999999999999</v>
      </c>
      <c r="M41" s="5793">
        <v>19.3</v>
      </c>
      <c r="N41" s="5790">
        <v>16000</v>
      </c>
      <c r="O41" s="5791">
        <f t="shared" si="2"/>
        <v>15571.2</v>
      </c>
      <c r="P41" s="5794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5795">
        <v>15</v>
      </c>
      <c r="B42" s="5796">
        <v>3.3</v>
      </c>
      <c r="C42" s="5797">
        <v>3.45</v>
      </c>
      <c r="D42" s="5798">
        <v>16000</v>
      </c>
      <c r="E42" s="5799">
        <f t="shared" si="0"/>
        <v>15571.2</v>
      </c>
      <c r="F42" s="5800">
        <v>47</v>
      </c>
      <c r="G42" s="5801">
        <v>11.3</v>
      </c>
      <c r="H42" s="5802">
        <v>11.45</v>
      </c>
      <c r="I42" s="5798">
        <v>16000</v>
      </c>
      <c r="J42" s="5799">
        <f t="shared" si="1"/>
        <v>15571.2</v>
      </c>
      <c r="K42" s="5800">
        <v>79</v>
      </c>
      <c r="L42" s="5802">
        <v>19.3</v>
      </c>
      <c r="M42" s="5801">
        <v>19.45</v>
      </c>
      <c r="N42" s="5798">
        <v>16000</v>
      </c>
      <c r="O42" s="5799">
        <f t="shared" si="2"/>
        <v>15571.2</v>
      </c>
      <c r="P42" s="5803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5804">
        <v>16</v>
      </c>
      <c r="B43" s="5804">
        <v>3.45</v>
      </c>
      <c r="C43" s="5805">
        <v>4</v>
      </c>
      <c r="D43" s="5806">
        <v>16000</v>
      </c>
      <c r="E43" s="5807">
        <f t="shared" si="0"/>
        <v>15571.2</v>
      </c>
      <c r="F43" s="5808">
        <v>48</v>
      </c>
      <c r="G43" s="5809">
        <v>11.45</v>
      </c>
      <c r="H43" s="5805">
        <v>12</v>
      </c>
      <c r="I43" s="5806">
        <v>16000</v>
      </c>
      <c r="J43" s="5807">
        <f t="shared" si="1"/>
        <v>15571.2</v>
      </c>
      <c r="K43" s="5808">
        <v>80</v>
      </c>
      <c r="L43" s="5805">
        <v>19.45</v>
      </c>
      <c r="M43" s="5805">
        <v>20</v>
      </c>
      <c r="N43" s="5806">
        <v>16000</v>
      </c>
      <c r="O43" s="5807">
        <f t="shared" si="2"/>
        <v>15571.2</v>
      </c>
      <c r="P43" s="5810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5811">
        <v>17</v>
      </c>
      <c r="B44" s="5812">
        <v>4</v>
      </c>
      <c r="C44" s="5813">
        <v>4.1500000000000004</v>
      </c>
      <c r="D44" s="5814">
        <v>16000</v>
      </c>
      <c r="E44" s="5815">
        <f t="shared" si="0"/>
        <v>15571.2</v>
      </c>
      <c r="F44" s="5816">
        <v>49</v>
      </c>
      <c r="G44" s="5817">
        <v>12</v>
      </c>
      <c r="H44" s="5818">
        <v>12.15</v>
      </c>
      <c r="I44" s="5814">
        <v>16000</v>
      </c>
      <c r="J44" s="5815">
        <f t="shared" si="1"/>
        <v>15571.2</v>
      </c>
      <c r="K44" s="5816">
        <v>81</v>
      </c>
      <c r="L44" s="5818">
        <v>20</v>
      </c>
      <c r="M44" s="5817">
        <v>20.149999999999999</v>
      </c>
      <c r="N44" s="5814">
        <v>16000</v>
      </c>
      <c r="O44" s="5815">
        <f t="shared" si="2"/>
        <v>15571.2</v>
      </c>
      <c r="P44" s="5819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5820">
        <v>18</v>
      </c>
      <c r="B45" s="5820">
        <v>4.1500000000000004</v>
      </c>
      <c r="C45" s="5821">
        <v>4.3</v>
      </c>
      <c r="D45" s="5822">
        <v>16000</v>
      </c>
      <c r="E45" s="5823">
        <f t="shared" si="0"/>
        <v>15571.2</v>
      </c>
      <c r="F45" s="5824">
        <v>50</v>
      </c>
      <c r="G45" s="5825">
        <v>12.15</v>
      </c>
      <c r="H45" s="5821">
        <v>12.3</v>
      </c>
      <c r="I45" s="5822">
        <v>16000</v>
      </c>
      <c r="J45" s="5823">
        <f t="shared" si="1"/>
        <v>15571.2</v>
      </c>
      <c r="K45" s="5824">
        <v>82</v>
      </c>
      <c r="L45" s="5821">
        <v>20.149999999999999</v>
      </c>
      <c r="M45" s="5825">
        <v>20.3</v>
      </c>
      <c r="N45" s="5822">
        <v>16000</v>
      </c>
      <c r="O45" s="5823">
        <f t="shared" si="2"/>
        <v>15571.2</v>
      </c>
      <c r="P45" s="5826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5827">
        <v>19</v>
      </c>
      <c r="B46" s="5828">
        <v>4.3</v>
      </c>
      <c r="C46" s="5829">
        <v>4.45</v>
      </c>
      <c r="D46" s="5830">
        <v>16000</v>
      </c>
      <c r="E46" s="5831">
        <f t="shared" si="0"/>
        <v>15571.2</v>
      </c>
      <c r="F46" s="5832">
        <v>51</v>
      </c>
      <c r="G46" s="5833">
        <v>12.3</v>
      </c>
      <c r="H46" s="5834">
        <v>12.45</v>
      </c>
      <c r="I46" s="5830">
        <v>16000</v>
      </c>
      <c r="J46" s="5831">
        <f t="shared" si="1"/>
        <v>15571.2</v>
      </c>
      <c r="K46" s="5832">
        <v>83</v>
      </c>
      <c r="L46" s="5834">
        <v>20.3</v>
      </c>
      <c r="M46" s="5833">
        <v>20.45</v>
      </c>
      <c r="N46" s="5830">
        <v>16000</v>
      </c>
      <c r="O46" s="5831">
        <f t="shared" si="2"/>
        <v>15571.2</v>
      </c>
      <c r="P46" s="5835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5836">
        <v>20</v>
      </c>
      <c r="B47" s="5836">
        <v>4.45</v>
      </c>
      <c r="C47" s="5837">
        <v>5</v>
      </c>
      <c r="D47" s="5838">
        <v>16000</v>
      </c>
      <c r="E47" s="5839">
        <f t="shared" si="0"/>
        <v>15571.2</v>
      </c>
      <c r="F47" s="5840">
        <v>52</v>
      </c>
      <c r="G47" s="5841">
        <v>12.45</v>
      </c>
      <c r="H47" s="5837">
        <v>13</v>
      </c>
      <c r="I47" s="5838">
        <v>16000</v>
      </c>
      <c r="J47" s="5839">
        <f t="shared" si="1"/>
        <v>15571.2</v>
      </c>
      <c r="K47" s="5840">
        <v>84</v>
      </c>
      <c r="L47" s="5837">
        <v>20.45</v>
      </c>
      <c r="M47" s="5841">
        <v>21</v>
      </c>
      <c r="N47" s="5838">
        <v>16000</v>
      </c>
      <c r="O47" s="5839">
        <f t="shared" si="2"/>
        <v>15571.2</v>
      </c>
      <c r="P47" s="5842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5843">
        <v>21</v>
      </c>
      <c r="B48" s="5844">
        <v>5</v>
      </c>
      <c r="C48" s="5845">
        <v>5.15</v>
      </c>
      <c r="D48" s="5846">
        <v>16000</v>
      </c>
      <c r="E48" s="5847">
        <f t="shared" si="0"/>
        <v>15571.2</v>
      </c>
      <c r="F48" s="5848">
        <v>53</v>
      </c>
      <c r="G48" s="5844">
        <v>13</v>
      </c>
      <c r="H48" s="5849">
        <v>13.15</v>
      </c>
      <c r="I48" s="5846">
        <v>16000</v>
      </c>
      <c r="J48" s="5847">
        <f t="shared" si="1"/>
        <v>15571.2</v>
      </c>
      <c r="K48" s="5848">
        <v>85</v>
      </c>
      <c r="L48" s="5849">
        <v>21</v>
      </c>
      <c r="M48" s="5844">
        <v>21.15</v>
      </c>
      <c r="N48" s="5846">
        <v>16000</v>
      </c>
      <c r="O48" s="5847">
        <f t="shared" si="2"/>
        <v>15571.2</v>
      </c>
      <c r="P48" s="5850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5851">
        <v>22</v>
      </c>
      <c r="B49" s="5852">
        <v>5.15</v>
      </c>
      <c r="C49" s="5853">
        <v>5.3</v>
      </c>
      <c r="D49" s="5854">
        <v>16000</v>
      </c>
      <c r="E49" s="5855">
        <f t="shared" si="0"/>
        <v>15571.2</v>
      </c>
      <c r="F49" s="5856">
        <v>54</v>
      </c>
      <c r="G49" s="5857">
        <v>13.15</v>
      </c>
      <c r="H49" s="5853">
        <v>13.3</v>
      </c>
      <c r="I49" s="5854">
        <v>16000</v>
      </c>
      <c r="J49" s="5855">
        <f t="shared" si="1"/>
        <v>15571.2</v>
      </c>
      <c r="K49" s="5856">
        <v>86</v>
      </c>
      <c r="L49" s="5853">
        <v>21.15</v>
      </c>
      <c r="M49" s="5857">
        <v>21.3</v>
      </c>
      <c r="N49" s="5854">
        <v>16000</v>
      </c>
      <c r="O49" s="5855">
        <f t="shared" si="2"/>
        <v>15571.2</v>
      </c>
      <c r="P49" s="5858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5859">
        <v>23</v>
      </c>
      <c r="B50" s="5860">
        <v>5.3</v>
      </c>
      <c r="C50" s="5861">
        <v>5.45</v>
      </c>
      <c r="D50" s="5862">
        <v>16000</v>
      </c>
      <c r="E50" s="5863">
        <f t="shared" si="0"/>
        <v>15571.2</v>
      </c>
      <c r="F50" s="5864">
        <v>55</v>
      </c>
      <c r="G50" s="5860">
        <v>13.3</v>
      </c>
      <c r="H50" s="5865">
        <v>13.45</v>
      </c>
      <c r="I50" s="5862">
        <v>16000</v>
      </c>
      <c r="J50" s="5863">
        <f t="shared" si="1"/>
        <v>15571.2</v>
      </c>
      <c r="K50" s="5864">
        <v>87</v>
      </c>
      <c r="L50" s="5865">
        <v>21.3</v>
      </c>
      <c r="M50" s="5860">
        <v>21.45</v>
      </c>
      <c r="N50" s="5862">
        <v>16000</v>
      </c>
      <c r="O50" s="5863">
        <f t="shared" si="2"/>
        <v>15571.2</v>
      </c>
      <c r="P50" s="5866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5867">
        <v>24</v>
      </c>
      <c r="B51" s="5868">
        <v>5.45</v>
      </c>
      <c r="C51" s="5869">
        <v>6</v>
      </c>
      <c r="D51" s="5870">
        <v>16000</v>
      </c>
      <c r="E51" s="5871">
        <f t="shared" si="0"/>
        <v>15571.2</v>
      </c>
      <c r="F51" s="5872">
        <v>56</v>
      </c>
      <c r="G51" s="5873">
        <v>13.45</v>
      </c>
      <c r="H51" s="5869">
        <v>14</v>
      </c>
      <c r="I51" s="5870">
        <v>16000</v>
      </c>
      <c r="J51" s="5871">
        <f t="shared" si="1"/>
        <v>15571.2</v>
      </c>
      <c r="K51" s="5872">
        <v>88</v>
      </c>
      <c r="L51" s="5869">
        <v>21.45</v>
      </c>
      <c r="M51" s="5873">
        <v>22</v>
      </c>
      <c r="N51" s="5870">
        <v>16000</v>
      </c>
      <c r="O51" s="5871">
        <f t="shared" si="2"/>
        <v>15571.2</v>
      </c>
      <c r="P51" s="5874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5875">
        <v>25</v>
      </c>
      <c r="B52" s="5876">
        <v>6</v>
      </c>
      <c r="C52" s="5877">
        <v>6.15</v>
      </c>
      <c r="D52" s="5878">
        <v>16000</v>
      </c>
      <c r="E52" s="5879">
        <f t="shared" si="0"/>
        <v>15571.2</v>
      </c>
      <c r="F52" s="5880">
        <v>57</v>
      </c>
      <c r="G52" s="5876">
        <v>14</v>
      </c>
      <c r="H52" s="5881">
        <v>14.15</v>
      </c>
      <c r="I52" s="5878">
        <v>16000</v>
      </c>
      <c r="J52" s="5879">
        <f t="shared" si="1"/>
        <v>15571.2</v>
      </c>
      <c r="K52" s="5880">
        <v>89</v>
      </c>
      <c r="L52" s="5881">
        <v>22</v>
      </c>
      <c r="M52" s="5876">
        <v>22.15</v>
      </c>
      <c r="N52" s="5878">
        <v>16000</v>
      </c>
      <c r="O52" s="5879">
        <f t="shared" si="2"/>
        <v>15571.2</v>
      </c>
      <c r="P52" s="5882"/>
      <c r="Q52" s="1" t="s">
        <v>163</v>
      </c>
      <c r="R52" s="1"/>
      <c r="S52" s="10733">
        <f>AVERAGE(S28:S51)</f>
        <v>16000</v>
      </c>
    </row>
    <row r="53" spans="1:19" x14ac:dyDescent="0.2">
      <c r="A53" s="5883">
        <v>26</v>
      </c>
      <c r="B53" s="5884">
        <v>6.15</v>
      </c>
      <c r="C53" s="5885">
        <v>6.3</v>
      </c>
      <c r="D53" s="5886">
        <v>16000</v>
      </c>
      <c r="E53" s="5887">
        <f t="shared" si="0"/>
        <v>15571.2</v>
      </c>
      <c r="F53" s="5888">
        <v>58</v>
      </c>
      <c r="G53" s="5889">
        <v>14.15</v>
      </c>
      <c r="H53" s="5885">
        <v>14.3</v>
      </c>
      <c r="I53" s="5886">
        <v>16000</v>
      </c>
      <c r="J53" s="5887">
        <f t="shared" si="1"/>
        <v>15571.2</v>
      </c>
      <c r="K53" s="5888">
        <v>90</v>
      </c>
      <c r="L53" s="5885">
        <v>22.15</v>
      </c>
      <c r="M53" s="5889">
        <v>22.3</v>
      </c>
      <c r="N53" s="5886">
        <v>16000</v>
      </c>
      <c r="O53" s="5887">
        <f t="shared" si="2"/>
        <v>15571.2</v>
      </c>
      <c r="P53" s="5890"/>
    </row>
    <row r="54" spans="1:19" x14ac:dyDescent="0.2">
      <c r="A54" s="5891">
        <v>27</v>
      </c>
      <c r="B54" s="5892">
        <v>6.3</v>
      </c>
      <c r="C54" s="5893">
        <v>6.45</v>
      </c>
      <c r="D54" s="5894">
        <v>16000</v>
      </c>
      <c r="E54" s="5895">
        <f t="shared" si="0"/>
        <v>15571.2</v>
      </c>
      <c r="F54" s="5896">
        <v>59</v>
      </c>
      <c r="G54" s="5892">
        <v>14.3</v>
      </c>
      <c r="H54" s="5897">
        <v>14.45</v>
      </c>
      <c r="I54" s="5894">
        <v>16000</v>
      </c>
      <c r="J54" s="5895">
        <f t="shared" si="1"/>
        <v>15571.2</v>
      </c>
      <c r="K54" s="5896">
        <v>91</v>
      </c>
      <c r="L54" s="5897">
        <v>22.3</v>
      </c>
      <c r="M54" s="5892">
        <v>22.45</v>
      </c>
      <c r="N54" s="5894">
        <v>16000</v>
      </c>
      <c r="O54" s="5895">
        <f t="shared" si="2"/>
        <v>15571.2</v>
      </c>
      <c r="P54" s="5898"/>
    </row>
    <row r="55" spans="1:19" x14ac:dyDescent="0.2">
      <c r="A55" s="5899">
        <v>28</v>
      </c>
      <c r="B55" s="5900">
        <v>6.45</v>
      </c>
      <c r="C55" s="5901">
        <v>7</v>
      </c>
      <c r="D55" s="5902">
        <v>16000</v>
      </c>
      <c r="E55" s="5903">
        <f t="shared" si="0"/>
        <v>15571.2</v>
      </c>
      <c r="F55" s="5904">
        <v>60</v>
      </c>
      <c r="G55" s="5905">
        <v>14.45</v>
      </c>
      <c r="H55" s="5905">
        <v>15</v>
      </c>
      <c r="I55" s="5902">
        <v>16000</v>
      </c>
      <c r="J55" s="5903">
        <f t="shared" si="1"/>
        <v>15571.2</v>
      </c>
      <c r="K55" s="5904">
        <v>92</v>
      </c>
      <c r="L55" s="5901">
        <v>22.45</v>
      </c>
      <c r="M55" s="5905">
        <v>23</v>
      </c>
      <c r="N55" s="5902">
        <v>16000</v>
      </c>
      <c r="O55" s="5903">
        <f t="shared" si="2"/>
        <v>15571.2</v>
      </c>
      <c r="P55" s="5906"/>
    </row>
    <row r="56" spans="1:19" x14ac:dyDescent="0.2">
      <c r="A56" s="5907">
        <v>29</v>
      </c>
      <c r="B56" s="5908">
        <v>7</v>
      </c>
      <c r="C56" s="5909">
        <v>7.15</v>
      </c>
      <c r="D56" s="5910">
        <v>16000</v>
      </c>
      <c r="E56" s="5911">
        <f t="shared" si="0"/>
        <v>15571.2</v>
      </c>
      <c r="F56" s="5912">
        <v>61</v>
      </c>
      <c r="G56" s="5908">
        <v>15</v>
      </c>
      <c r="H56" s="5908">
        <v>15.15</v>
      </c>
      <c r="I56" s="5910">
        <v>16000</v>
      </c>
      <c r="J56" s="5911">
        <f t="shared" si="1"/>
        <v>15571.2</v>
      </c>
      <c r="K56" s="5912">
        <v>93</v>
      </c>
      <c r="L56" s="5913">
        <v>23</v>
      </c>
      <c r="M56" s="5908">
        <v>23.15</v>
      </c>
      <c r="N56" s="5910">
        <v>16000</v>
      </c>
      <c r="O56" s="5911">
        <f t="shared" si="2"/>
        <v>15571.2</v>
      </c>
      <c r="P56" s="5914"/>
    </row>
    <row r="57" spans="1:19" x14ac:dyDescent="0.2">
      <c r="A57" s="5915">
        <v>30</v>
      </c>
      <c r="B57" s="5916">
        <v>7.15</v>
      </c>
      <c r="C57" s="5917">
        <v>7.3</v>
      </c>
      <c r="D57" s="5918">
        <v>16000</v>
      </c>
      <c r="E57" s="5919">
        <f t="shared" si="0"/>
        <v>15571.2</v>
      </c>
      <c r="F57" s="5920">
        <v>62</v>
      </c>
      <c r="G57" s="5921">
        <v>15.15</v>
      </c>
      <c r="H57" s="5921">
        <v>15.3</v>
      </c>
      <c r="I57" s="5918">
        <v>16000</v>
      </c>
      <c r="J57" s="5919">
        <f t="shared" si="1"/>
        <v>15571.2</v>
      </c>
      <c r="K57" s="5920">
        <v>94</v>
      </c>
      <c r="L57" s="5921">
        <v>23.15</v>
      </c>
      <c r="M57" s="5921">
        <v>23.3</v>
      </c>
      <c r="N57" s="5918">
        <v>16000</v>
      </c>
      <c r="O57" s="5919">
        <f t="shared" si="2"/>
        <v>15571.2</v>
      </c>
      <c r="P57" s="5922"/>
    </row>
    <row r="58" spans="1:19" x14ac:dyDescent="0.2">
      <c r="A58" s="5923">
        <v>31</v>
      </c>
      <c r="B58" s="5924">
        <v>7.3</v>
      </c>
      <c r="C58" s="5925">
        <v>7.45</v>
      </c>
      <c r="D58" s="5926">
        <v>16000</v>
      </c>
      <c r="E58" s="5927">
        <f t="shared" si="0"/>
        <v>15571.2</v>
      </c>
      <c r="F58" s="5928">
        <v>63</v>
      </c>
      <c r="G58" s="5924">
        <v>15.3</v>
      </c>
      <c r="H58" s="5924">
        <v>15.45</v>
      </c>
      <c r="I58" s="5926">
        <v>16000</v>
      </c>
      <c r="J58" s="5927">
        <f t="shared" si="1"/>
        <v>15571.2</v>
      </c>
      <c r="K58" s="5928">
        <v>95</v>
      </c>
      <c r="L58" s="5924">
        <v>23.3</v>
      </c>
      <c r="M58" s="5924">
        <v>23.45</v>
      </c>
      <c r="N58" s="5926">
        <v>16000</v>
      </c>
      <c r="O58" s="5927">
        <f t="shared" si="2"/>
        <v>15571.2</v>
      </c>
      <c r="P58" s="5929"/>
    </row>
    <row r="59" spans="1:19" x14ac:dyDescent="0.2">
      <c r="A59" s="5930">
        <v>32</v>
      </c>
      <c r="B59" s="5931">
        <v>7.45</v>
      </c>
      <c r="C59" s="5932">
        <v>8</v>
      </c>
      <c r="D59" s="5933">
        <v>16000</v>
      </c>
      <c r="E59" s="5934">
        <f t="shared" si="0"/>
        <v>15571.2</v>
      </c>
      <c r="F59" s="5935">
        <v>64</v>
      </c>
      <c r="G59" s="5936">
        <v>15.45</v>
      </c>
      <c r="H59" s="5936">
        <v>16</v>
      </c>
      <c r="I59" s="5933">
        <v>16000</v>
      </c>
      <c r="J59" s="5934">
        <f t="shared" si="1"/>
        <v>15571.2</v>
      </c>
      <c r="K59" s="5935">
        <v>96</v>
      </c>
      <c r="L59" s="5936">
        <v>23.45</v>
      </c>
      <c r="M59" s="5936">
        <v>24</v>
      </c>
      <c r="N59" s="5933">
        <v>16000</v>
      </c>
      <c r="O59" s="5934">
        <f t="shared" si="2"/>
        <v>15571.2</v>
      </c>
      <c r="P59" s="5937"/>
    </row>
    <row r="60" spans="1:19" x14ac:dyDescent="0.2">
      <c r="A60" s="5938" t="s">
        <v>27</v>
      </c>
      <c r="B60" s="5939"/>
      <c r="C60" s="5939"/>
      <c r="D60" s="5940">
        <f>SUM(D28:D59)</f>
        <v>512000</v>
      </c>
      <c r="E60" s="5941">
        <f>SUM(E28:E59)</f>
        <v>498278.40000000026</v>
      </c>
      <c r="F60" s="5939"/>
      <c r="G60" s="5939"/>
      <c r="H60" s="5939"/>
      <c r="I60" s="5940">
        <f>SUM(I28:I59)</f>
        <v>512000</v>
      </c>
      <c r="J60" s="5941">
        <f>SUM(J28:J59)</f>
        <v>498278.40000000026</v>
      </c>
      <c r="K60" s="5939"/>
      <c r="L60" s="5939"/>
      <c r="M60" s="5939"/>
      <c r="N60" s="5939">
        <f>SUM(N28:N59)</f>
        <v>512000</v>
      </c>
      <c r="O60" s="5941">
        <f>SUM(O28:O59)</f>
        <v>498278.40000000026</v>
      </c>
      <c r="P60" s="5942"/>
    </row>
    <row r="64" spans="1:19" x14ac:dyDescent="0.2">
      <c r="A64" t="s">
        <v>83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5943"/>
      <c r="B66" s="5944"/>
      <c r="C66" s="5944"/>
      <c r="D66" s="5945"/>
      <c r="E66" s="5944"/>
      <c r="F66" s="5944"/>
      <c r="G66" s="5944"/>
      <c r="H66" s="5944"/>
      <c r="I66" s="5945"/>
      <c r="J66" s="5946"/>
      <c r="K66" s="5944"/>
      <c r="L66" s="5944"/>
      <c r="M66" s="5944"/>
      <c r="N66" s="5944"/>
      <c r="O66" s="5944"/>
      <c r="P66" s="5947"/>
    </row>
    <row r="67" spans="1:16" x14ac:dyDescent="0.2">
      <c r="A67" s="5948" t="s">
        <v>28</v>
      </c>
      <c r="B67" s="5949"/>
      <c r="C67" s="5949"/>
      <c r="D67" s="5950"/>
      <c r="E67" s="5951"/>
      <c r="F67" s="5949"/>
      <c r="G67" s="5949"/>
      <c r="H67" s="5951"/>
      <c r="I67" s="5950"/>
      <c r="J67" s="5952"/>
      <c r="K67" s="5949"/>
      <c r="L67" s="5949"/>
      <c r="M67" s="5949"/>
      <c r="N67" s="5949"/>
      <c r="O67" s="5949"/>
      <c r="P67" s="5953"/>
    </row>
    <row r="68" spans="1:16" x14ac:dyDescent="0.2">
      <c r="A68" s="5954"/>
      <c r="B68" s="5955"/>
      <c r="C68" s="5955"/>
      <c r="D68" s="5955"/>
      <c r="E68" s="5955"/>
      <c r="F68" s="5955"/>
      <c r="G68" s="5955"/>
      <c r="H68" s="5955"/>
      <c r="I68" s="5955"/>
      <c r="J68" s="5955"/>
      <c r="K68" s="5955"/>
      <c r="L68" s="5956"/>
      <c r="M68" s="5956"/>
      <c r="N68" s="5956"/>
      <c r="O68" s="5956"/>
      <c r="P68" s="5957"/>
    </row>
    <row r="69" spans="1:16" x14ac:dyDescent="0.2">
      <c r="A69" s="5958"/>
      <c r="B69" s="5959"/>
      <c r="C69" s="5959"/>
      <c r="D69" s="5960"/>
      <c r="E69" s="5961"/>
      <c r="F69" s="5959"/>
      <c r="G69" s="5959"/>
      <c r="H69" s="5961"/>
      <c r="I69" s="5960"/>
      <c r="J69" s="5962"/>
      <c r="K69" s="5959"/>
      <c r="L69" s="5959"/>
      <c r="M69" s="5959"/>
      <c r="N69" s="5959"/>
      <c r="O69" s="5959"/>
      <c r="P69" s="5963"/>
    </row>
    <row r="70" spans="1:16" x14ac:dyDescent="0.2">
      <c r="A70" s="5964"/>
      <c r="B70" s="5965"/>
      <c r="C70" s="5965"/>
      <c r="D70" s="5966"/>
      <c r="E70" s="5967"/>
      <c r="F70" s="5965"/>
      <c r="G70" s="5965"/>
      <c r="H70" s="5967"/>
      <c r="I70" s="5966"/>
      <c r="J70" s="5965"/>
      <c r="K70" s="5965"/>
      <c r="L70" s="5965"/>
      <c r="M70" s="5965"/>
      <c r="N70" s="5965"/>
      <c r="O70" s="5965"/>
      <c r="P70" s="5968"/>
    </row>
    <row r="71" spans="1:16" x14ac:dyDescent="0.2">
      <c r="A71" s="5969"/>
      <c r="B71" s="5970"/>
      <c r="C71" s="5970"/>
      <c r="D71" s="5971"/>
      <c r="E71" s="5972"/>
      <c r="F71" s="5970"/>
      <c r="G71" s="5970"/>
      <c r="H71" s="5972"/>
      <c r="I71" s="5971"/>
      <c r="J71" s="5970"/>
      <c r="K71" s="5970"/>
      <c r="L71" s="5970"/>
      <c r="M71" s="5970"/>
      <c r="N71" s="5970"/>
      <c r="O71" s="5970"/>
      <c r="P71" s="5973"/>
    </row>
    <row r="72" spans="1:16" x14ac:dyDescent="0.2">
      <c r="A72" s="5974"/>
      <c r="B72" s="5975"/>
      <c r="C72" s="5975"/>
      <c r="D72" s="5976"/>
      <c r="E72" s="5977"/>
      <c r="F72" s="5975"/>
      <c r="G72" s="5975"/>
      <c r="H72" s="5977"/>
      <c r="I72" s="5976"/>
      <c r="J72" s="5975"/>
      <c r="K72" s="5975"/>
      <c r="L72" s="5975"/>
      <c r="M72" s="5975" t="s">
        <v>29</v>
      </c>
      <c r="N72" s="5975"/>
      <c r="O72" s="5975"/>
      <c r="P72" s="5978"/>
    </row>
    <row r="73" spans="1:16" x14ac:dyDescent="0.2">
      <c r="A73" s="5979"/>
      <c r="B73" s="5980"/>
      <c r="C73" s="5980"/>
      <c r="D73" s="5981"/>
      <c r="E73" s="5982"/>
      <c r="F73" s="5980"/>
      <c r="G73" s="5980"/>
      <c r="H73" s="5982"/>
      <c r="I73" s="5981"/>
      <c r="J73" s="5980"/>
      <c r="K73" s="5980"/>
      <c r="L73" s="5980"/>
      <c r="M73" s="5980" t="s">
        <v>30</v>
      </c>
      <c r="N73" s="5980"/>
      <c r="O73" s="5980"/>
      <c r="P73" s="5983"/>
    </row>
    <row r="74" spans="1:16" ht="15.75" x14ac:dyDescent="0.25">
      <c r="E74" s="5984"/>
      <c r="H74" s="5984"/>
    </row>
    <row r="75" spans="1:16" ht="15.75" x14ac:dyDescent="0.25">
      <c r="C75" s="5985"/>
      <c r="E75" s="5986"/>
      <c r="H75" s="5986"/>
    </row>
    <row r="76" spans="1:16" ht="15.75" x14ac:dyDescent="0.25">
      <c r="E76" s="5987"/>
      <c r="H76" s="5987"/>
    </row>
    <row r="77" spans="1:16" ht="15.75" x14ac:dyDescent="0.25">
      <c r="E77" s="5988"/>
      <c r="H77" s="5988"/>
    </row>
    <row r="78" spans="1:16" ht="15.75" x14ac:dyDescent="0.25">
      <c r="E78" s="5989"/>
      <c r="H78" s="5989"/>
    </row>
    <row r="79" spans="1:16" ht="15.75" x14ac:dyDescent="0.25">
      <c r="E79" s="5990"/>
      <c r="H79" s="5990"/>
    </row>
    <row r="80" spans="1:16" ht="15.75" x14ac:dyDescent="0.25">
      <c r="E80" s="5991"/>
      <c r="H80" s="5991"/>
    </row>
    <row r="81" spans="5:13" ht="15.75" x14ac:dyDescent="0.25">
      <c r="E81" s="5992"/>
      <c r="H81" s="5992"/>
    </row>
    <row r="82" spans="5:13" ht="15.75" x14ac:dyDescent="0.25">
      <c r="E82" s="5993"/>
      <c r="H82" s="5993"/>
    </row>
    <row r="83" spans="5:13" ht="15.75" x14ac:dyDescent="0.25">
      <c r="E83" s="5994"/>
      <c r="H83" s="5994"/>
    </row>
    <row r="84" spans="5:13" ht="15.75" x14ac:dyDescent="0.25">
      <c r="E84" s="5995"/>
      <c r="H84" s="5995"/>
    </row>
    <row r="85" spans="5:13" ht="15.75" x14ac:dyDescent="0.25">
      <c r="E85" s="5996"/>
      <c r="H85" s="5996"/>
    </row>
    <row r="86" spans="5:13" ht="15.75" x14ac:dyDescent="0.25">
      <c r="E86" s="5997"/>
      <c r="H86" s="5997"/>
    </row>
    <row r="87" spans="5:13" ht="15.75" x14ac:dyDescent="0.25">
      <c r="E87" s="5998"/>
      <c r="H87" s="5998"/>
    </row>
    <row r="88" spans="5:13" ht="15.75" x14ac:dyDescent="0.25">
      <c r="E88" s="5999"/>
      <c r="H88" s="5999"/>
    </row>
    <row r="89" spans="5:13" ht="15.75" x14ac:dyDescent="0.25">
      <c r="E89" s="6000"/>
      <c r="H89" s="6000"/>
    </row>
    <row r="90" spans="5:13" ht="15.75" x14ac:dyDescent="0.25">
      <c r="E90" s="6001"/>
      <c r="H90" s="6001"/>
    </row>
    <row r="91" spans="5:13" ht="15.75" x14ac:dyDescent="0.25">
      <c r="E91" s="6002"/>
      <c r="H91" s="6002"/>
    </row>
    <row r="92" spans="5:13" ht="15.75" x14ac:dyDescent="0.25">
      <c r="E92" s="6003"/>
      <c r="H92" s="6003"/>
    </row>
    <row r="93" spans="5:13" ht="15.75" x14ac:dyDescent="0.25">
      <c r="E93" s="6004"/>
      <c r="H93" s="6004"/>
    </row>
    <row r="94" spans="5:13" ht="15.75" x14ac:dyDescent="0.25">
      <c r="E94" s="6005"/>
      <c r="H94" s="6005"/>
    </row>
    <row r="95" spans="5:13" ht="15.75" x14ac:dyDescent="0.25">
      <c r="E95" s="6006"/>
      <c r="H95" s="6006"/>
    </row>
    <row r="96" spans="5:13" ht="15.75" x14ac:dyDescent="0.25">
      <c r="E96" s="6007"/>
      <c r="H96" s="6007"/>
      <c r="M96" s="6008" t="s">
        <v>8</v>
      </c>
    </row>
    <row r="97" spans="5:14" ht="15.75" x14ac:dyDescent="0.25">
      <c r="E97" s="6009"/>
      <c r="H97" s="6009"/>
    </row>
    <row r="98" spans="5:14" ht="15.75" x14ac:dyDescent="0.25">
      <c r="E98" s="6010"/>
      <c r="H98" s="6010"/>
    </row>
    <row r="99" spans="5:14" ht="15.75" x14ac:dyDescent="0.25">
      <c r="E99" s="6011"/>
      <c r="H99" s="6011"/>
    </row>
    <row r="101" spans="5:14" x14ac:dyDescent="0.2">
      <c r="N101" s="6012"/>
    </row>
    <row r="126" spans="4:4" x14ac:dyDescent="0.2">
      <c r="D126" s="6013"/>
    </row>
  </sheetData>
  <mergeCells count="1">
    <mergeCell ref="Q27:R27"/>
  </mergeCell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6014"/>
      <c r="B1" s="6015"/>
      <c r="C1" s="6015"/>
      <c r="D1" s="6016"/>
      <c r="E1" s="6015"/>
      <c r="F1" s="6015"/>
      <c r="G1" s="6015"/>
      <c r="H1" s="6015"/>
      <c r="I1" s="6016"/>
      <c r="J1" s="6015"/>
      <c r="K1" s="6015"/>
      <c r="L1" s="6015"/>
      <c r="M1" s="6015"/>
      <c r="N1" s="6015"/>
      <c r="O1" s="6015"/>
      <c r="P1" s="6017"/>
    </row>
    <row r="2" spans="1:16" ht="12.75" customHeight="1" x14ac:dyDescent="0.2">
      <c r="A2" s="6018" t="s">
        <v>0</v>
      </c>
      <c r="B2" s="6019"/>
      <c r="C2" s="6019"/>
      <c r="D2" s="6019"/>
      <c r="E2" s="6019"/>
      <c r="F2" s="6019"/>
      <c r="G2" s="6019"/>
      <c r="H2" s="6019"/>
      <c r="I2" s="6019"/>
      <c r="J2" s="6019"/>
      <c r="K2" s="6019"/>
      <c r="L2" s="6019"/>
      <c r="M2" s="6019"/>
      <c r="N2" s="6019"/>
      <c r="O2" s="6019"/>
      <c r="P2" s="6020"/>
    </row>
    <row r="3" spans="1:16" ht="12.75" customHeight="1" x14ac:dyDescent="0.2">
      <c r="A3" s="6021"/>
      <c r="B3" s="6022"/>
      <c r="C3" s="6022"/>
      <c r="D3" s="6022"/>
      <c r="E3" s="6022"/>
      <c r="F3" s="6022"/>
      <c r="G3" s="6022"/>
      <c r="H3" s="6022"/>
      <c r="I3" s="6022"/>
      <c r="J3" s="6022"/>
      <c r="K3" s="6022"/>
      <c r="L3" s="6022"/>
      <c r="M3" s="6022"/>
      <c r="N3" s="6022"/>
      <c r="O3" s="6022"/>
      <c r="P3" s="6023"/>
    </row>
    <row r="4" spans="1:16" ht="12.75" customHeight="1" x14ac:dyDescent="0.2">
      <c r="A4" s="6024" t="s">
        <v>84</v>
      </c>
      <c r="B4" s="6025"/>
      <c r="C4" s="6025"/>
      <c r="D4" s="6025"/>
      <c r="E4" s="6025"/>
      <c r="F4" s="6025"/>
      <c r="G4" s="6025"/>
      <c r="H4" s="6025"/>
      <c r="I4" s="6025"/>
      <c r="J4" s="6026"/>
      <c r="K4" s="6027"/>
      <c r="L4" s="6027"/>
      <c r="M4" s="6027"/>
      <c r="N4" s="6027"/>
      <c r="O4" s="6027"/>
      <c r="P4" s="6028"/>
    </row>
    <row r="5" spans="1:16" ht="12.75" customHeight="1" x14ac:dyDescent="0.2">
      <c r="A5" s="6029"/>
      <c r="B5" s="6030"/>
      <c r="C5" s="6030"/>
      <c r="D5" s="6031"/>
      <c r="E5" s="6030"/>
      <c r="F5" s="6030"/>
      <c r="G5" s="6030"/>
      <c r="H5" s="6030"/>
      <c r="I5" s="6031"/>
      <c r="J5" s="6030"/>
      <c r="K5" s="6030"/>
      <c r="L5" s="6030"/>
      <c r="M5" s="6030"/>
      <c r="N5" s="6030"/>
      <c r="O5" s="6030"/>
      <c r="P5" s="6032"/>
    </row>
    <row r="6" spans="1:16" ht="12.75" customHeight="1" x14ac:dyDescent="0.2">
      <c r="A6" s="6033" t="s">
        <v>2</v>
      </c>
      <c r="B6" s="6034"/>
      <c r="C6" s="6034"/>
      <c r="D6" s="6035"/>
      <c r="E6" s="6034"/>
      <c r="F6" s="6034"/>
      <c r="G6" s="6034"/>
      <c r="H6" s="6034"/>
      <c r="I6" s="6035"/>
      <c r="J6" s="6034"/>
      <c r="K6" s="6034"/>
      <c r="L6" s="6034"/>
      <c r="M6" s="6034"/>
      <c r="N6" s="6034"/>
      <c r="O6" s="6034"/>
      <c r="P6" s="6036"/>
    </row>
    <row r="7" spans="1:16" ht="12.75" customHeight="1" x14ac:dyDescent="0.2">
      <c r="A7" s="6037" t="s">
        <v>3</v>
      </c>
      <c r="B7" s="6038"/>
      <c r="C7" s="6038"/>
      <c r="D7" s="6039"/>
      <c r="E7" s="6038"/>
      <c r="F7" s="6038"/>
      <c r="G7" s="6038"/>
      <c r="H7" s="6038"/>
      <c r="I7" s="6039"/>
      <c r="J7" s="6038"/>
      <c r="K7" s="6038"/>
      <c r="L7" s="6038"/>
      <c r="M7" s="6038"/>
      <c r="N7" s="6038"/>
      <c r="O7" s="6038"/>
      <c r="P7" s="6040"/>
    </row>
    <row r="8" spans="1:16" ht="12.75" customHeight="1" x14ac:dyDescent="0.2">
      <c r="A8" s="6041" t="s">
        <v>4</v>
      </c>
      <c r="B8" s="6042"/>
      <c r="C8" s="6042"/>
      <c r="D8" s="6043"/>
      <c r="E8" s="6042"/>
      <c r="F8" s="6042"/>
      <c r="G8" s="6042"/>
      <c r="H8" s="6042"/>
      <c r="I8" s="6043"/>
      <c r="J8" s="6042"/>
      <c r="K8" s="6042"/>
      <c r="L8" s="6042"/>
      <c r="M8" s="6042"/>
      <c r="N8" s="6042"/>
      <c r="O8" s="6042"/>
      <c r="P8" s="6044"/>
    </row>
    <row r="9" spans="1:16" ht="12.75" customHeight="1" x14ac:dyDescent="0.2">
      <c r="A9" s="6045" t="s">
        <v>5</v>
      </c>
      <c r="B9" s="6046"/>
      <c r="C9" s="6046"/>
      <c r="D9" s="6047"/>
      <c r="E9" s="6046"/>
      <c r="F9" s="6046"/>
      <c r="G9" s="6046"/>
      <c r="H9" s="6046"/>
      <c r="I9" s="6047"/>
      <c r="J9" s="6046"/>
      <c r="K9" s="6046"/>
      <c r="L9" s="6046"/>
      <c r="M9" s="6046"/>
      <c r="N9" s="6046"/>
      <c r="O9" s="6046"/>
      <c r="P9" s="6048"/>
    </row>
    <row r="10" spans="1:16" ht="12.75" customHeight="1" x14ac:dyDescent="0.2">
      <c r="A10" s="6049" t="s">
        <v>6</v>
      </c>
      <c r="B10" s="6050"/>
      <c r="C10" s="6050"/>
      <c r="D10" s="6051"/>
      <c r="E10" s="6050"/>
      <c r="F10" s="6050"/>
      <c r="G10" s="6050"/>
      <c r="H10" s="6050"/>
      <c r="I10" s="6051"/>
      <c r="J10" s="6050"/>
      <c r="K10" s="6050"/>
      <c r="L10" s="6050"/>
      <c r="M10" s="6050"/>
      <c r="N10" s="6050"/>
      <c r="O10" s="6050"/>
      <c r="P10" s="6052"/>
    </row>
    <row r="11" spans="1:16" ht="12.75" customHeight="1" x14ac:dyDescent="0.2">
      <c r="A11" s="6053"/>
      <c r="B11" s="6054"/>
      <c r="C11" s="6054"/>
      <c r="D11" s="6055"/>
      <c r="E11" s="6054"/>
      <c r="F11" s="6054"/>
      <c r="G11" s="6056"/>
      <c r="H11" s="6054"/>
      <c r="I11" s="6055"/>
      <c r="J11" s="6054"/>
      <c r="K11" s="6054"/>
      <c r="L11" s="6054"/>
      <c r="M11" s="6054"/>
      <c r="N11" s="6054"/>
      <c r="O11" s="6054"/>
      <c r="P11" s="6057"/>
    </row>
    <row r="12" spans="1:16" ht="12.75" customHeight="1" x14ac:dyDescent="0.2">
      <c r="A12" s="6058" t="s">
        <v>85</v>
      </c>
      <c r="B12" s="6059"/>
      <c r="C12" s="6059"/>
      <c r="D12" s="6060"/>
      <c r="E12" s="6059" t="s">
        <v>8</v>
      </c>
      <c r="F12" s="6059"/>
      <c r="G12" s="6059"/>
      <c r="H12" s="6059"/>
      <c r="I12" s="6060"/>
      <c r="J12" s="6059"/>
      <c r="K12" s="6059"/>
      <c r="L12" s="6059"/>
      <c r="M12" s="6059"/>
      <c r="N12" s="6061" t="s">
        <v>86</v>
      </c>
      <c r="O12" s="6059"/>
      <c r="P12" s="6062"/>
    </row>
    <row r="13" spans="1:16" ht="12.75" customHeight="1" x14ac:dyDescent="0.2">
      <c r="A13" s="6063"/>
      <c r="B13" s="6064"/>
      <c r="C13" s="6064"/>
      <c r="D13" s="6065"/>
      <c r="E13" s="6064"/>
      <c r="F13" s="6064"/>
      <c r="G13" s="6064"/>
      <c r="H13" s="6064"/>
      <c r="I13" s="6065"/>
      <c r="J13" s="6064"/>
      <c r="K13" s="6064"/>
      <c r="L13" s="6064"/>
      <c r="M13" s="6064"/>
      <c r="N13" s="6064"/>
      <c r="O13" s="6064"/>
      <c r="P13" s="6066"/>
    </row>
    <row r="14" spans="1:16" ht="12.75" customHeight="1" x14ac:dyDescent="0.2">
      <c r="A14" s="6067" t="s">
        <v>10</v>
      </c>
      <c r="B14" s="6068"/>
      <c r="C14" s="6068"/>
      <c r="D14" s="6069"/>
      <c r="E14" s="6068"/>
      <c r="F14" s="6068"/>
      <c r="G14" s="6068"/>
      <c r="H14" s="6068"/>
      <c r="I14" s="6069"/>
      <c r="J14" s="6068"/>
      <c r="K14" s="6068"/>
      <c r="L14" s="6068"/>
      <c r="M14" s="6068"/>
      <c r="N14" s="6070"/>
      <c r="O14" s="6071"/>
      <c r="P14" s="6072"/>
    </row>
    <row r="15" spans="1:16" ht="12.75" customHeight="1" x14ac:dyDescent="0.2">
      <c r="A15" s="6073"/>
      <c r="B15" s="6074"/>
      <c r="C15" s="6074"/>
      <c r="D15" s="6075"/>
      <c r="E15" s="6074"/>
      <c r="F15" s="6074"/>
      <c r="G15" s="6074"/>
      <c r="H15" s="6074"/>
      <c r="I15" s="6075"/>
      <c r="J15" s="6074"/>
      <c r="K15" s="6074"/>
      <c r="L15" s="6074"/>
      <c r="M15" s="6074"/>
      <c r="N15" s="6076" t="s">
        <v>11</v>
      </c>
      <c r="O15" s="6077" t="s">
        <v>12</v>
      </c>
      <c r="P15" s="6078"/>
    </row>
    <row r="16" spans="1:16" ht="12.75" customHeight="1" x14ac:dyDescent="0.2">
      <c r="A16" s="6079" t="s">
        <v>13</v>
      </c>
      <c r="B16" s="6080"/>
      <c r="C16" s="6080"/>
      <c r="D16" s="6081"/>
      <c r="E16" s="6080"/>
      <c r="F16" s="6080"/>
      <c r="G16" s="6080"/>
      <c r="H16" s="6080"/>
      <c r="I16" s="6081"/>
      <c r="J16" s="6080"/>
      <c r="K16" s="6080"/>
      <c r="L16" s="6080"/>
      <c r="M16" s="6080"/>
      <c r="N16" s="6082"/>
      <c r="O16" s="6083"/>
      <c r="P16" s="6083"/>
    </row>
    <row r="17" spans="1:47" ht="12.75" customHeight="1" x14ac:dyDescent="0.2">
      <c r="A17" s="6084" t="s">
        <v>14</v>
      </c>
      <c r="B17" s="6085"/>
      <c r="C17" s="6085"/>
      <c r="D17" s="6086"/>
      <c r="E17" s="6085"/>
      <c r="F17" s="6085"/>
      <c r="G17" s="6085"/>
      <c r="H17" s="6085"/>
      <c r="I17" s="6086"/>
      <c r="J17" s="6085"/>
      <c r="K17" s="6085"/>
      <c r="L17" s="6085"/>
      <c r="M17" s="6085"/>
      <c r="N17" s="6087" t="s">
        <v>15</v>
      </c>
      <c r="O17" s="6088" t="s">
        <v>16</v>
      </c>
      <c r="P17" s="6089"/>
    </row>
    <row r="18" spans="1:47" ht="12.75" customHeight="1" x14ac:dyDescent="0.2">
      <c r="A18" s="6090"/>
      <c r="B18" s="6091"/>
      <c r="C18" s="6091"/>
      <c r="D18" s="6092"/>
      <c r="E18" s="6091"/>
      <c r="F18" s="6091"/>
      <c r="G18" s="6091"/>
      <c r="H18" s="6091"/>
      <c r="I18" s="6092"/>
      <c r="J18" s="6091"/>
      <c r="K18" s="6091"/>
      <c r="L18" s="6091"/>
      <c r="M18" s="6091"/>
      <c r="N18" s="6093"/>
      <c r="O18" s="6094"/>
      <c r="P18" s="6095" t="s">
        <v>8</v>
      </c>
    </row>
    <row r="19" spans="1:47" ht="12.75" customHeight="1" x14ac:dyDescent="0.2">
      <c r="A19" s="6096"/>
      <c r="B19" s="6097"/>
      <c r="C19" s="6097"/>
      <c r="D19" s="6098"/>
      <c r="E19" s="6097"/>
      <c r="F19" s="6097"/>
      <c r="G19" s="6097"/>
      <c r="H19" s="6097"/>
      <c r="I19" s="6098"/>
      <c r="J19" s="6097"/>
      <c r="K19" s="6099"/>
      <c r="L19" s="6097" t="s">
        <v>17</v>
      </c>
      <c r="M19" s="6097"/>
      <c r="N19" s="6100"/>
      <c r="O19" s="6101"/>
      <c r="P19" s="6102"/>
      <c r="AU19" s="6103"/>
    </row>
    <row r="20" spans="1:47" ht="12.75" customHeight="1" x14ac:dyDescent="0.2">
      <c r="A20" s="6104"/>
      <c r="B20" s="6105"/>
      <c r="C20" s="6105"/>
      <c r="D20" s="6106"/>
      <c r="E20" s="6105"/>
      <c r="F20" s="6105"/>
      <c r="G20" s="6105"/>
      <c r="H20" s="6105"/>
      <c r="I20" s="6106"/>
      <c r="J20" s="6105"/>
      <c r="K20" s="6105"/>
      <c r="L20" s="6105"/>
      <c r="M20" s="6105"/>
      <c r="N20" s="6107"/>
      <c r="O20" s="6108"/>
      <c r="P20" s="6109"/>
    </row>
    <row r="21" spans="1:47" ht="12.75" customHeight="1" x14ac:dyDescent="0.2">
      <c r="A21" s="6110"/>
      <c r="B21" s="6111"/>
      <c r="C21" s="6112"/>
      <c r="D21" s="6112"/>
      <c r="E21" s="6111"/>
      <c r="F21" s="6111"/>
      <c r="G21" s="6111"/>
      <c r="H21" s="6111" t="s">
        <v>8</v>
      </c>
      <c r="I21" s="6113"/>
      <c r="J21" s="6111"/>
      <c r="K21" s="6111"/>
      <c r="L21" s="6111"/>
      <c r="M21" s="6111"/>
      <c r="N21" s="6114"/>
      <c r="O21" s="6115"/>
      <c r="P21" s="6116"/>
    </row>
    <row r="22" spans="1:47" ht="12.75" customHeight="1" x14ac:dyDescent="0.2">
      <c r="A22" s="6117"/>
      <c r="B22" s="6118"/>
      <c r="C22" s="6118"/>
      <c r="D22" s="6119"/>
      <c r="E22" s="6118"/>
      <c r="F22" s="6118"/>
      <c r="G22" s="6118"/>
      <c r="H22" s="6118"/>
      <c r="I22" s="6119"/>
      <c r="J22" s="6118"/>
      <c r="K22" s="6118"/>
      <c r="L22" s="6118"/>
      <c r="M22" s="6118"/>
      <c r="N22" s="6118"/>
      <c r="O22" s="6118"/>
      <c r="P22" s="6120"/>
    </row>
    <row r="23" spans="1:47" ht="12.75" customHeight="1" x14ac:dyDescent="0.2">
      <c r="A23" s="6121" t="s">
        <v>18</v>
      </c>
      <c r="B23" s="6122"/>
      <c r="C23" s="6122"/>
      <c r="D23" s="6123"/>
      <c r="E23" s="6124" t="s">
        <v>19</v>
      </c>
      <c r="F23" s="6124"/>
      <c r="G23" s="6124"/>
      <c r="H23" s="6124"/>
      <c r="I23" s="6124"/>
      <c r="J23" s="6124"/>
      <c r="K23" s="6124"/>
      <c r="L23" s="6124"/>
      <c r="M23" s="6122"/>
      <c r="N23" s="6122"/>
      <c r="O23" s="6122"/>
      <c r="P23" s="6125"/>
    </row>
    <row r="24" spans="1:47" ht="15.75" x14ac:dyDescent="0.25">
      <c r="A24" s="6126"/>
      <c r="B24" s="6127"/>
      <c r="C24" s="6127"/>
      <c r="D24" s="6128"/>
      <c r="E24" s="6129" t="s">
        <v>20</v>
      </c>
      <c r="F24" s="6129"/>
      <c r="G24" s="6129"/>
      <c r="H24" s="6129"/>
      <c r="I24" s="6129"/>
      <c r="J24" s="6129"/>
      <c r="K24" s="6129"/>
      <c r="L24" s="6129"/>
      <c r="M24" s="6127"/>
      <c r="N24" s="6127"/>
      <c r="O24" s="6127"/>
      <c r="P24" s="6130"/>
    </row>
    <row r="25" spans="1:47" ht="12.75" customHeight="1" x14ac:dyDescent="0.2">
      <c r="A25" s="6131"/>
      <c r="B25" s="6132" t="s">
        <v>21</v>
      </c>
      <c r="C25" s="6133"/>
      <c r="D25" s="6133"/>
      <c r="E25" s="6133"/>
      <c r="F25" s="6133"/>
      <c r="G25" s="6133"/>
      <c r="H25" s="6133"/>
      <c r="I25" s="6133"/>
      <c r="J25" s="6133"/>
      <c r="K25" s="6133"/>
      <c r="L25" s="6133"/>
      <c r="M25" s="6133"/>
      <c r="N25" s="6133"/>
      <c r="O25" s="6134"/>
      <c r="P25" s="6135"/>
    </row>
    <row r="26" spans="1:47" ht="12.75" customHeight="1" x14ac:dyDescent="0.2">
      <c r="A26" s="6136" t="s">
        <v>22</v>
      </c>
      <c r="B26" s="6137" t="s">
        <v>23</v>
      </c>
      <c r="C26" s="6137"/>
      <c r="D26" s="6136" t="s">
        <v>24</v>
      </c>
      <c r="E26" s="6136" t="s">
        <v>25</v>
      </c>
      <c r="F26" s="6136" t="s">
        <v>22</v>
      </c>
      <c r="G26" s="6137" t="s">
        <v>23</v>
      </c>
      <c r="H26" s="6137"/>
      <c r="I26" s="6136" t="s">
        <v>24</v>
      </c>
      <c r="J26" s="6136" t="s">
        <v>25</v>
      </c>
      <c r="K26" s="6136" t="s">
        <v>22</v>
      </c>
      <c r="L26" s="6137" t="s">
        <v>23</v>
      </c>
      <c r="M26" s="6137"/>
      <c r="N26" s="6138" t="s">
        <v>24</v>
      </c>
      <c r="O26" s="6136" t="s">
        <v>25</v>
      </c>
      <c r="P26" s="6139"/>
    </row>
    <row r="27" spans="1:47" ht="12.75" customHeight="1" x14ac:dyDescent="0.2">
      <c r="A27" s="6140"/>
      <c r="B27" s="6141" t="s">
        <v>26</v>
      </c>
      <c r="C27" s="6141" t="s">
        <v>2</v>
      </c>
      <c r="D27" s="6140"/>
      <c r="E27" s="6140"/>
      <c r="F27" s="6140"/>
      <c r="G27" s="6141" t="s">
        <v>26</v>
      </c>
      <c r="H27" s="6141" t="s">
        <v>2</v>
      </c>
      <c r="I27" s="6140"/>
      <c r="J27" s="6140"/>
      <c r="K27" s="6140"/>
      <c r="L27" s="6141" t="s">
        <v>26</v>
      </c>
      <c r="M27" s="6141" t="s">
        <v>2</v>
      </c>
      <c r="N27" s="6142"/>
      <c r="O27" s="6140"/>
      <c r="P27" s="6143"/>
      <c r="Q27" s="10730" t="s">
        <v>161</v>
      </c>
      <c r="R27" s="10731"/>
      <c r="S27" s="1" t="s">
        <v>162</v>
      </c>
    </row>
    <row r="28" spans="1:47" ht="12.75" customHeight="1" x14ac:dyDescent="0.2">
      <c r="A28" s="6144">
        <v>1</v>
      </c>
      <c r="B28" s="6145">
        <v>0</v>
      </c>
      <c r="C28" s="6146">
        <v>0.15</v>
      </c>
      <c r="D28" s="6147">
        <v>16000</v>
      </c>
      <c r="E28" s="6148">
        <f t="shared" ref="E28:E59" si="0">D28*(100-2.68)/100</f>
        <v>15571.2</v>
      </c>
      <c r="F28" s="6149">
        <v>33</v>
      </c>
      <c r="G28" s="6150">
        <v>8</v>
      </c>
      <c r="H28" s="6150">
        <v>8.15</v>
      </c>
      <c r="I28" s="6147">
        <v>16000</v>
      </c>
      <c r="J28" s="6148">
        <f t="shared" ref="J28:J59" si="1">I28*(100-2.68)/100</f>
        <v>15571.2</v>
      </c>
      <c r="K28" s="6149">
        <v>65</v>
      </c>
      <c r="L28" s="6150">
        <v>16</v>
      </c>
      <c r="M28" s="6150">
        <v>16.149999999999999</v>
      </c>
      <c r="N28" s="6147">
        <v>16000</v>
      </c>
      <c r="O28" s="6148">
        <f t="shared" ref="O28:O59" si="2">N28*(100-2.68)/100</f>
        <v>15571.2</v>
      </c>
      <c r="P28" s="6151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6152">
        <v>2</v>
      </c>
      <c r="B29" s="6152">
        <v>0.15</v>
      </c>
      <c r="C29" s="6153">
        <v>0.3</v>
      </c>
      <c r="D29" s="6154">
        <v>16000</v>
      </c>
      <c r="E29" s="6155">
        <f t="shared" si="0"/>
        <v>15571.2</v>
      </c>
      <c r="F29" s="6156">
        <v>34</v>
      </c>
      <c r="G29" s="6157">
        <v>8.15</v>
      </c>
      <c r="H29" s="6157">
        <v>8.3000000000000007</v>
      </c>
      <c r="I29" s="6154">
        <v>16000</v>
      </c>
      <c r="J29" s="6155">
        <f t="shared" si="1"/>
        <v>15571.2</v>
      </c>
      <c r="K29" s="6156">
        <v>66</v>
      </c>
      <c r="L29" s="6157">
        <v>16.149999999999999</v>
      </c>
      <c r="M29" s="6157">
        <v>16.3</v>
      </c>
      <c r="N29" s="6154">
        <v>16000</v>
      </c>
      <c r="O29" s="6155">
        <f t="shared" si="2"/>
        <v>15571.2</v>
      </c>
      <c r="P29" s="6158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6159">
        <v>3</v>
      </c>
      <c r="B30" s="6160">
        <v>0.3</v>
      </c>
      <c r="C30" s="6161">
        <v>0.45</v>
      </c>
      <c r="D30" s="6162">
        <v>16000</v>
      </c>
      <c r="E30" s="6163">
        <f t="shared" si="0"/>
        <v>15571.2</v>
      </c>
      <c r="F30" s="6164">
        <v>35</v>
      </c>
      <c r="G30" s="6165">
        <v>8.3000000000000007</v>
      </c>
      <c r="H30" s="6165">
        <v>8.4499999999999993</v>
      </c>
      <c r="I30" s="6162">
        <v>16000</v>
      </c>
      <c r="J30" s="6163">
        <f t="shared" si="1"/>
        <v>15571.2</v>
      </c>
      <c r="K30" s="6164">
        <v>67</v>
      </c>
      <c r="L30" s="6165">
        <v>16.3</v>
      </c>
      <c r="M30" s="6165">
        <v>16.45</v>
      </c>
      <c r="N30" s="6162">
        <v>16000</v>
      </c>
      <c r="O30" s="6163">
        <f t="shared" si="2"/>
        <v>15571.2</v>
      </c>
      <c r="P30" s="6166"/>
      <c r="Q30" s="8564">
        <v>2</v>
      </c>
      <c r="R30" s="8667">
        <v>2.15</v>
      </c>
      <c r="S30" s="10733">
        <f>AVERAGE(D36:D39)</f>
        <v>16000</v>
      </c>
      <c r="V30" s="6167"/>
    </row>
    <row r="31" spans="1:47" ht="12.75" customHeight="1" x14ac:dyDescent="0.2">
      <c r="A31" s="6168">
        <v>4</v>
      </c>
      <c r="B31" s="6168">
        <v>0.45</v>
      </c>
      <c r="C31" s="6169">
        <v>1</v>
      </c>
      <c r="D31" s="6170">
        <v>16000</v>
      </c>
      <c r="E31" s="6171">
        <f t="shared" si="0"/>
        <v>15571.2</v>
      </c>
      <c r="F31" s="6172">
        <v>36</v>
      </c>
      <c r="G31" s="6169">
        <v>8.4499999999999993</v>
      </c>
      <c r="H31" s="6169">
        <v>9</v>
      </c>
      <c r="I31" s="6170">
        <v>16000</v>
      </c>
      <c r="J31" s="6171">
        <f t="shared" si="1"/>
        <v>15571.2</v>
      </c>
      <c r="K31" s="6172">
        <v>68</v>
      </c>
      <c r="L31" s="6169">
        <v>16.45</v>
      </c>
      <c r="M31" s="6169">
        <v>17</v>
      </c>
      <c r="N31" s="6170">
        <v>16000</v>
      </c>
      <c r="O31" s="6171">
        <f t="shared" si="2"/>
        <v>15571.2</v>
      </c>
      <c r="P31" s="6173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6174">
        <v>5</v>
      </c>
      <c r="B32" s="6175">
        <v>1</v>
      </c>
      <c r="C32" s="6176">
        <v>1.1499999999999999</v>
      </c>
      <c r="D32" s="6177">
        <v>16000</v>
      </c>
      <c r="E32" s="6178">
        <f t="shared" si="0"/>
        <v>15571.2</v>
      </c>
      <c r="F32" s="6179">
        <v>37</v>
      </c>
      <c r="G32" s="6175">
        <v>9</v>
      </c>
      <c r="H32" s="6175">
        <v>9.15</v>
      </c>
      <c r="I32" s="6177">
        <v>16000</v>
      </c>
      <c r="J32" s="6178">
        <f t="shared" si="1"/>
        <v>15571.2</v>
      </c>
      <c r="K32" s="6179">
        <v>69</v>
      </c>
      <c r="L32" s="6175">
        <v>17</v>
      </c>
      <c r="M32" s="6175">
        <v>17.149999999999999</v>
      </c>
      <c r="N32" s="6177">
        <v>16000</v>
      </c>
      <c r="O32" s="6178">
        <f t="shared" si="2"/>
        <v>15571.2</v>
      </c>
      <c r="P32" s="6180"/>
      <c r="Q32" s="8564">
        <v>4</v>
      </c>
      <c r="R32" s="8661">
        <v>4.1500000000000004</v>
      </c>
      <c r="S32" s="10733">
        <f>AVERAGE(D44:D47)</f>
        <v>16000</v>
      </c>
      <c r="AQ32" s="6177"/>
    </row>
    <row r="33" spans="1:19" ht="12.75" customHeight="1" x14ac:dyDescent="0.2">
      <c r="A33" s="6181">
        <v>6</v>
      </c>
      <c r="B33" s="6182">
        <v>1.1499999999999999</v>
      </c>
      <c r="C33" s="6183">
        <v>1.3</v>
      </c>
      <c r="D33" s="6184">
        <v>16000</v>
      </c>
      <c r="E33" s="6185">
        <f t="shared" si="0"/>
        <v>15571.2</v>
      </c>
      <c r="F33" s="6186">
        <v>38</v>
      </c>
      <c r="G33" s="6183">
        <v>9.15</v>
      </c>
      <c r="H33" s="6183">
        <v>9.3000000000000007</v>
      </c>
      <c r="I33" s="6184">
        <v>16000</v>
      </c>
      <c r="J33" s="6185">
        <f t="shared" si="1"/>
        <v>15571.2</v>
      </c>
      <c r="K33" s="6186">
        <v>70</v>
      </c>
      <c r="L33" s="6183">
        <v>17.149999999999999</v>
      </c>
      <c r="M33" s="6183">
        <v>17.3</v>
      </c>
      <c r="N33" s="6184">
        <v>16000</v>
      </c>
      <c r="O33" s="6185">
        <f t="shared" si="2"/>
        <v>15571.2</v>
      </c>
      <c r="P33" s="6187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6188">
        <v>7</v>
      </c>
      <c r="B34" s="6189">
        <v>1.3</v>
      </c>
      <c r="C34" s="6190">
        <v>1.45</v>
      </c>
      <c r="D34" s="6191">
        <v>16000</v>
      </c>
      <c r="E34" s="6192">
        <f t="shared" si="0"/>
        <v>15571.2</v>
      </c>
      <c r="F34" s="6193">
        <v>39</v>
      </c>
      <c r="G34" s="6194">
        <v>9.3000000000000007</v>
      </c>
      <c r="H34" s="6194">
        <v>9.4499999999999993</v>
      </c>
      <c r="I34" s="6191">
        <v>16000</v>
      </c>
      <c r="J34" s="6192">
        <f t="shared" si="1"/>
        <v>15571.2</v>
      </c>
      <c r="K34" s="6193">
        <v>71</v>
      </c>
      <c r="L34" s="6194">
        <v>17.3</v>
      </c>
      <c r="M34" s="6194">
        <v>17.45</v>
      </c>
      <c r="N34" s="6191">
        <v>16000</v>
      </c>
      <c r="O34" s="6192">
        <f t="shared" si="2"/>
        <v>15571.2</v>
      </c>
      <c r="P34" s="6195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6196">
        <v>8</v>
      </c>
      <c r="B35" s="6196">
        <v>1.45</v>
      </c>
      <c r="C35" s="6197">
        <v>2</v>
      </c>
      <c r="D35" s="6198">
        <v>16000</v>
      </c>
      <c r="E35" s="6199">
        <f t="shared" si="0"/>
        <v>15571.2</v>
      </c>
      <c r="F35" s="6200">
        <v>40</v>
      </c>
      <c r="G35" s="6197">
        <v>9.4499999999999993</v>
      </c>
      <c r="H35" s="6197">
        <v>10</v>
      </c>
      <c r="I35" s="6198">
        <v>16000</v>
      </c>
      <c r="J35" s="6199">
        <f t="shared" si="1"/>
        <v>15571.2</v>
      </c>
      <c r="K35" s="6200">
        <v>72</v>
      </c>
      <c r="L35" s="6201">
        <v>17.45</v>
      </c>
      <c r="M35" s="6197">
        <v>18</v>
      </c>
      <c r="N35" s="6198">
        <v>16000</v>
      </c>
      <c r="O35" s="6199">
        <f t="shared" si="2"/>
        <v>15571.2</v>
      </c>
      <c r="P35" s="6202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6203">
        <v>9</v>
      </c>
      <c r="B36" s="6204">
        <v>2</v>
      </c>
      <c r="C36" s="6205">
        <v>2.15</v>
      </c>
      <c r="D36" s="6206">
        <v>16000</v>
      </c>
      <c r="E36" s="6207">
        <f t="shared" si="0"/>
        <v>15571.2</v>
      </c>
      <c r="F36" s="6208">
        <v>41</v>
      </c>
      <c r="G36" s="6209">
        <v>10</v>
      </c>
      <c r="H36" s="6210">
        <v>10.15</v>
      </c>
      <c r="I36" s="6206">
        <v>16000</v>
      </c>
      <c r="J36" s="6207">
        <f t="shared" si="1"/>
        <v>15571.2</v>
      </c>
      <c r="K36" s="6208">
        <v>73</v>
      </c>
      <c r="L36" s="6210">
        <v>18</v>
      </c>
      <c r="M36" s="6209">
        <v>18.149999999999999</v>
      </c>
      <c r="N36" s="6206">
        <v>16000</v>
      </c>
      <c r="O36" s="6207">
        <f t="shared" si="2"/>
        <v>15571.2</v>
      </c>
      <c r="P36" s="6211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6212">
        <v>10</v>
      </c>
      <c r="B37" s="6212">
        <v>2.15</v>
      </c>
      <c r="C37" s="6213">
        <v>2.2999999999999998</v>
      </c>
      <c r="D37" s="6214">
        <v>16000</v>
      </c>
      <c r="E37" s="6215">
        <f t="shared" si="0"/>
        <v>15571.2</v>
      </c>
      <c r="F37" s="6216">
        <v>42</v>
      </c>
      <c r="G37" s="6213">
        <v>10.15</v>
      </c>
      <c r="H37" s="6217">
        <v>10.3</v>
      </c>
      <c r="I37" s="6214">
        <v>16000</v>
      </c>
      <c r="J37" s="6215">
        <f t="shared" si="1"/>
        <v>15571.2</v>
      </c>
      <c r="K37" s="6216">
        <v>74</v>
      </c>
      <c r="L37" s="6217">
        <v>18.149999999999999</v>
      </c>
      <c r="M37" s="6213">
        <v>18.3</v>
      </c>
      <c r="N37" s="6214">
        <v>16000</v>
      </c>
      <c r="O37" s="6215">
        <f t="shared" si="2"/>
        <v>15571.2</v>
      </c>
      <c r="P37" s="6218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6219">
        <v>11</v>
      </c>
      <c r="B38" s="6220">
        <v>2.2999999999999998</v>
      </c>
      <c r="C38" s="6221">
        <v>2.4500000000000002</v>
      </c>
      <c r="D38" s="6222">
        <v>16000</v>
      </c>
      <c r="E38" s="6223">
        <f t="shared" si="0"/>
        <v>15571.2</v>
      </c>
      <c r="F38" s="6224">
        <v>43</v>
      </c>
      <c r="G38" s="6225">
        <v>10.3</v>
      </c>
      <c r="H38" s="6226">
        <v>10.45</v>
      </c>
      <c r="I38" s="6222">
        <v>16000</v>
      </c>
      <c r="J38" s="6223">
        <f t="shared" si="1"/>
        <v>15571.2</v>
      </c>
      <c r="K38" s="6224">
        <v>75</v>
      </c>
      <c r="L38" s="6226">
        <v>18.3</v>
      </c>
      <c r="M38" s="6225">
        <v>18.45</v>
      </c>
      <c r="N38" s="6222">
        <v>16000</v>
      </c>
      <c r="O38" s="6223">
        <f t="shared" si="2"/>
        <v>15571.2</v>
      </c>
      <c r="P38" s="6227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6228">
        <v>12</v>
      </c>
      <c r="B39" s="6228">
        <v>2.4500000000000002</v>
      </c>
      <c r="C39" s="6229">
        <v>3</v>
      </c>
      <c r="D39" s="6230">
        <v>16000</v>
      </c>
      <c r="E39" s="6231">
        <f t="shared" si="0"/>
        <v>15571.2</v>
      </c>
      <c r="F39" s="6232">
        <v>44</v>
      </c>
      <c r="G39" s="6229">
        <v>10.45</v>
      </c>
      <c r="H39" s="6233">
        <v>11</v>
      </c>
      <c r="I39" s="6230">
        <v>16000</v>
      </c>
      <c r="J39" s="6231">
        <f t="shared" si="1"/>
        <v>15571.2</v>
      </c>
      <c r="K39" s="6232">
        <v>76</v>
      </c>
      <c r="L39" s="6233">
        <v>18.45</v>
      </c>
      <c r="M39" s="6229">
        <v>19</v>
      </c>
      <c r="N39" s="6230">
        <v>16000</v>
      </c>
      <c r="O39" s="6231">
        <f t="shared" si="2"/>
        <v>15571.2</v>
      </c>
      <c r="P39" s="6234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6235">
        <v>13</v>
      </c>
      <c r="B40" s="6236">
        <v>3</v>
      </c>
      <c r="C40" s="6237">
        <v>3.15</v>
      </c>
      <c r="D40" s="6238">
        <v>16000</v>
      </c>
      <c r="E40" s="6239">
        <f t="shared" si="0"/>
        <v>15571.2</v>
      </c>
      <c r="F40" s="6240">
        <v>45</v>
      </c>
      <c r="G40" s="6241">
        <v>11</v>
      </c>
      <c r="H40" s="6242">
        <v>11.15</v>
      </c>
      <c r="I40" s="6238">
        <v>16000</v>
      </c>
      <c r="J40" s="6239">
        <f t="shared" si="1"/>
        <v>15571.2</v>
      </c>
      <c r="K40" s="6240">
        <v>77</v>
      </c>
      <c r="L40" s="6242">
        <v>19</v>
      </c>
      <c r="M40" s="6241">
        <v>19.149999999999999</v>
      </c>
      <c r="N40" s="6238">
        <v>16000</v>
      </c>
      <c r="O40" s="6239">
        <f t="shared" si="2"/>
        <v>15571.2</v>
      </c>
      <c r="P40" s="6243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6244">
        <v>14</v>
      </c>
      <c r="B41" s="6244">
        <v>3.15</v>
      </c>
      <c r="C41" s="6245">
        <v>3.3</v>
      </c>
      <c r="D41" s="6246">
        <v>16000</v>
      </c>
      <c r="E41" s="6247">
        <f t="shared" si="0"/>
        <v>15571.2</v>
      </c>
      <c r="F41" s="6248">
        <v>46</v>
      </c>
      <c r="G41" s="6249">
        <v>11.15</v>
      </c>
      <c r="H41" s="6245">
        <v>11.3</v>
      </c>
      <c r="I41" s="6246">
        <v>16000</v>
      </c>
      <c r="J41" s="6247">
        <f t="shared" si="1"/>
        <v>15571.2</v>
      </c>
      <c r="K41" s="6248">
        <v>78</v>
      </c>
      <c r="L41" s="6245">
        <v>19.149999999999999</v>
      </c>
      <c r="M41" s="6249">
        <v>19.3</v>
      </c>
      <c r="N41" s="6246">
        <v>16000</v>
      </c>
      <c r="O41" s="6247">
        <f t="shared" si="2"/>
        <v>15571.2</v>
      </c>
      <c r="P41" s="6250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6251">
        <v>15</v>
      </c>
      <c r="B42" s="6252">
        <v>3.3</v>
      </c>
      <c r="C42" s="6253">
        <v>3.45</v>
      </c>
      <c r="D42" s="6254">
        <v>16000</v>
      </c>
      <c r="E42" s="6255">
        <f t="shared" si="0"/>
        <v>15571.2</v>
      </c>
      <c r="F42" s="6256">
        <v>47</v>
      </c>
      <c r="G42" s="6257">
        <v>11.3</v>
      </c>
      <c r="H42" s="6258">
        <v>11.45</v>
      </c>
      <c r="I42" s="6254">
        <v>16000</v>
      </c>
      <c r="J42" s="6255">
        <f t="shared" si="1"/>
        <v>15571.2</v>
      </c>
      <c r="K42" s="6256">
        <v>79</v>
      </c>
      <c r="L42" s="6258">
        <v>19.3</v>
      </c>
      <c r="M42" s="6257">
        <v>19.45</v>
      </c>
      <c r="N42" s="6254">
        <v>16000</v>
      </c>
      <c r="O42" s="6255">
        <f t="shared" si="2"/>
        <v>15571.2</v>
      </c>
      <c r="P42" s="6259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6260">
        <v>16</v>
      </c>
      <c r="B43" s="6260">
        <v>3.45</v>
      </c>
      <c r="C43" s="6261">
        <v>4</v>
      </c>
      <c r="D43" s="6262">
        <v>16000</v>
      </c>
      <c r="E43" s="6263">
        <f t="shared" si="0"/>
        <v>15571.2</v>
      </c>
      <c r="F43" s="6264">
        <v>48</v>
      </c>
      <c r="G43" s="6265">
        <v>11.45</v>
      </c>
      <c r="H43" s="6261">
        <v>12</v>
      </c>
      <c r="I43" s="6262">
        <v>16000</v>
      </c>
      <c r="J43" s="6263">
        <f t="shared" si="1"/>
        <v>15571.2</v>
      </c>
      <c r="K43" s="6264">
        <v>80</v>
      </c>
      <c r="L43" s="6261">
        <v>19.45</v>
      </c>
      <c r="M43" s="6261">
        <v>20</v>
      </c>
      <c r="N43" s="6262">
        <v>16000</v>
      </c>
      <c r="O43" s="6263">
        <f t="shared" si="2"/>
        <v>15571.2</v>
      </c>
      <c r="P43" s="6266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6267">
        <v>17</v>
      </c>
      <c r="B44" s="6268">
        <v>4</v>
      </c>
      <c r="C44" s="6269">
        <v>4.1500000000000004</v>
      </c>
      <c r="D44" s="6270">
        <v>16000</v>
      </c>
      <c r="E44" s="6271">
        <f t="shared" si="0"/>
        <v>15571.2</v>
      </c>
      <c r="F44" s="6272">
        <v>49</v>
      </c>
      <c r="G44" s="6273">
        <v>12</v>
      </c>
      <c r="H44" s="6274">
        <v>12.15</v>
      </c>
      <c r="I44" s="6270">
        <v>16000</v>
      </c>
      <c r="J44" s="6271">
        <f t="shared" si="1"/>
        <v>15571.2</v>
      </c>
      <c r="K44" s="6272">
        <v>81</v>
      </c>
      <c r="L44" s="6274">
        <v>20</v>
      </c>
      <c r="M44" s="6273">
        <v>20.149999999999999</v>
      </c>
      <c r="N44" s="6270">
        <v>16000</v>
      </c>
      <c r="O44" s="6271">
        <f t="shared" si="2"/>
        <v>15571.2</v>
      </c>
      <c r="P44" s="6275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6276">
        <v>18</v>
      </c>
      <c r="B45" s="6276">
        <v>4.1500000000000004</v>
      </c>
      <c r="C45" s="6277">
        <v>4.3</v>
      </c>
      <c r="D45" s="6278">
        <v>16000</v>
      </c>
      <c r="E45" s="6279">
        <f t="shared" si="0"/>
        <v>15571.2</v>
      </c>
      <c r="F45" s="6280">
        <v>50</v>
      </c>
      <c r="G45" s="6281">
        <v>12.15</v>
      </c>
      <c r="H45" s="6277">
        <v>12.3</v>
      </c>
      <c r="I45" s="6278">
        <v>16000</v>
      </c>
      <c r="J45" s="6279">
        <f t="shared" si="1"/>
        <v>15571.2</v>
      </c>
      <c r="K45" s="6280">
        <v>82</v>
      </c>
      <c r="L45" s="6277">
        <v>20.149999999999999</v>
      </c>
      <c r="M45" s="6281">
        <v>20.3</v>
      </c>
      <c r="N45" s="6278">
        <v>16000</v>
      </c>
      <c r="O45" s="6279">
        <f t="shared" si="2"/>
        <v>15571.2</v>
      </c>
      <c r="P45" s="6282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6283">
        <v>19</v>
      </c>
      <c r="B46" s="6284">
        <v>4.3</v>
      </c>
      <c r="C46" s="6285">
        <v>4.45</v>
      </c>
      <c r="D46" s="6286">
        <v>16000</v>
      </c>
      <c r="E46" s="6287">
        <f t="shared" si="0"/>
        <v>15571.2</v>
      </c>
      <c r="F46" s="6288">
        <v>51</v>
      </c>
      <c r="G46" s="6289">
        <v>12.3</v>
      </c>
      <c r="H46" s="6290">
        <v>12.45</v>
      </c>
      <c r="I46" s="6286">
        <v>16000</v>
      </c>
      <c r="J46" s="6287">
        <f t="shared" si="1"/>
        <v>15571.2</v>
      </c>
      <c r="K46" s="6288">
        <v>83</v>
      </c>
      <c r="L46" s="6290">
        <v>20.3</v>
      </c>
      <c r="M46" s="6289">
        <v>20.45</v>
      </c>
      <c r="N46" s="6286">
        <v>16000</v>
      </c>
      <c r="O46" s="6287">
        <f t="shared" si="2"/>
        <v>15571.2</v>
      </c>
      <c r="P46" s="6291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6292">
        <v>20</v>
      </c>
      <c r="B47" s="6292">
        <v>4.45</v>
      </c>
      <c r="C47" s="6293">
        <v>5</v>
      </c>
      <c r="D47" s="6294">
        <v>16000</v>
      </c>
      <c r="E47" s="6295">
        <f t="shared" si="0"/>
        <v>15571.2</v>
      </c>
      <c r="F47" s="6296">
        <v>52</v>
      </c>
      <c r="G47" s="6297">
        <v>12.45</v>
      </c>
      <c r="H47" s="6293">
        <v>13</v>
      </c>
      <c r="I47" s="6294">
        <v>16000</v>
      </c>
      <c r="J47" s="6295">
        <f t="shared" si="1"/>
        <v>15571.2</v>
      </c>
      <c r="K47" s="6296">
        <v>84</v>
      </c>
      <c r="L47" s="6293">
        <v>20.45</v>
      </c>
      <c r="M47" s="6297">
        <v>21</v>
      </c>
      <c r="N47" s="6294">
        <v>16000</v>
      </c>
      <c r="O47" s="6295">
        <f t="shared" si="2"/>
        <v>15571.2</v>
      </c>
      <c r="P47" s="6298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6299">
        <v>21</v>
      </c>
      <c r="B48" s="6300">
        <v>5</v>
      </c>
      <c r="C48" s="6301">
        <v>5.15</v>
      </c>
      <c r="D48" s="6302">
        <v>16000</v>
      </c>
      <c r="E48" s="6303">
        <f t="shared" si="0"/>
        <v>15571.2</v>
      </c>
      <c r="F48" s="6304">
        <v>53</v>
      </c>
      <c r="G48" s="6300">
        <v>13</v>
      </c>
      <c r="H48" s="6305">
        <v>13.15</v>
      </c>
      <c r="I48" s="6302">
        <v>16000</v>
      </c>
      <c r="J48" s="6303">
        <f t="shared" si="1"/>
        <v>15571.2</v>
      </c>
      <c r="K48" s="6304">
        <v>85</v>
      </c>
      <c r="L48" s="6305">
        <v>21</v>
      </c>
      <c r="M48" s="6300">
        <v>21.15</v>
      </c>
      <c r="N48" s="6302">
        <v>16000</v>
      </c>
      <c r="O48" s="6303">
        <f t="shared" si="2"/>
        <v>15571.2</v>
      </c>
      <c r="P48" s="6306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6307">
        <v>22</v>
      </c>
      <c r="B49" s="6308">
        <v>5.15</v>
      </c>
      <c r="C49" s="6309">
        <v>5.3</v>
      </c>
      <c r="D49" s="6310">
        <v>16000</v>
      </c>
      <c r="E49" s="6311">
        <f t="shared" si="0"/>
        <v>15571.2</v>
      </c>
      <c r="F49" s="6312">
        <v>54</v>
      </c>
      <c r="G49" s="6313">
        <v>13.15</v>
      </c>
      <c r="H49" s="6309">
        <v>13.3</v>
      </c>
      <c r="I49" s="6310">
        <v>16000</v>
      </c>
      <c r="J49" s="6311">
        <f t="shared" si="1"/>
        <v>15571.2</v>
      </c>
      <c r="K49" s="6312">
        <v>86</v>
      </c>
      <c r="L49" s="6309">
        <v>21.15</v>
      </c>
      <c r="M49" s="6313">
        <v>21.3</v>
      </c>
      <c r="N49" s="6310">
        <v>16000</v>
      </c>
      <c r="O49" s="6311">
        <f t="shared" si="2"/>
        <v>15571.2</v>
      </c>
      <c r="P49" s="6314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6315">
        <v>23</v>
      </c>
      <c r="B50" s="6316">
        <v>5.3</v>
      </c>
      <c r="C50" s="6317">
        <v>5.45</v>
      </c>
      <c r="D50" s="6318">
        <v>16000</v>
      </c>
      <c r="E50" s="6319">
        <f t="shared" si="0"/>
        <v>15571.2</v>
      </c>
      <c r="F50" s="6320">
        <v>55</v>
      </c>
      <c r="G50" s="6316">
        <v>13.3</v>
      </c>
      <c r="H50" s="6321">
        <v>13.45</v>
      </c>
      <c r="I50" s="6318">
        <v>16000</v>
      </c>
      <c r="J50" s="6319">
        <f t="shared" si="1"/>
        <v>15571.2</v>
      </c>
      <c r="K50" s="6320">
        <v>87</v>
      </c>
      <c r="L50" s="6321">
        <v>21.3</v>
      </c>
      <c r="M50" s="6316">
        <v>21.45</v>
      </c>
      <c r="N50" s="6318">
        <v>16000</v>
      </c>
      <c r="O50" s="6319">
        <f t="shared" si="2"/>
        <v>15571.2</v>
      </c>
      <c r="P50" s="6322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6323">
        <v>24</v>
      </c>
      <c r="B51" s="6324">
        <v>5.45</v>
      </c>
      <c r="C51" s="6325">
        <v>6</v>
      </c>
      <c r="D51" s="6326">
        <v>16000</v>
      </c>
      <c r="E51" s="6327">
        <f t="shared" si="0"/>
        <v>15571.2</v>
      </c>
      <c r="F51" s="6328">
        <v>56</v>
      </c>
      <c r="G51" s="6329">
        <v>13.45</v>
      </c>
      <c r="H51" s="6325">
        <v>14</v>
      </c>
      <c r="I51" s="6326">
        <v>16000</v>
      </c>
      <c r="J51" s="6327">
        <f t="shared" si="1"/>
        <v>15571.2</v>
      </c>
      <c r="K51" s="6328">
        <v>88</v>
      </c>
      <c r="L51" s="6325">
        <v>21.45</v>
      </c>
      <c r="M51" s="6329">
        <v>22</v>
      </c>
      <c r="N51" s="6326">
        <v>16000</v>
      </c>
      <c r="O51" s="6327">
        <f t="shared" si="2"/>
        <v>15571.2</v>
      </c>
      <c r="P51" s="6330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6331">
        <v>25</v>
      </c>
      <c r="B52" s="6332">
        <v>6</v>
      </c>
      <c r="C52" s="6333">
        <v>6.15</v>
      </c>
      <c r="D52" s="6334">
        <v>16000</v>
      </c>
      <c r="E52" s="6335">
        <f t="shared" si="0"/>
        <v>15571.2</v>
      </c>
      <c r="F52" s="6336">
        <v>57</v>
      </c>
      <c r="G52" s="6332">
        <v>14</v>
      </c>
      <c r="H52" s="6337">
        <v>14.15</v>
      </c>
      <c r="I52" s="6334">
        <v>16000</v>
      </c>
      <c r="J52" s="6335">
        <f t="shared" si="1"/>
        <v>15571.2</v>
      </c>
      <c r="K52" s="6336">
        <v>89</v>
      </c>
      <c r="L52" s="6337">
        <v>22</v>
      </c>
      <c r="M52" s="6332">
        <v>22.15</v>
      </c>
      <c r="N52" s="6334">
        <v>16000</v>
      </c>
      <c r="O52" s="6335">
        <f t="shared" si="2"/>
        <v>15571.2</v>
      </c>
      <c r="P52" s="6338"/>
      <c r="Q52" s="1" t="s">
        <v>163</v>
      </c>
      <c r="R52" s="1"/>
      <c r="S52" s="10733">
        <f>AVERAGE(S28:S51)</f>
        <v>16000</v>
      </c>
    </row>
    <row r="53" spans="1:19" x14ac:dyDescent="0.2">
      <c r="A53" s="6339">
        <v>26</v>
      </c>
      <c r="B53" s="6340">
        <v>6.15</v>
      </c>
      <c r="C53" s="6341">
        <v>6.3</v>
      </c>
      <c r="D53" s="6342">
        <v>16000</v>
      </c>
      <c r="E53" s="6343">
        <f t="shared" si="0"/>
        <v>15571.2</v>
      </c>
      <c r="F53" s="6344">
        <v>58</v>
      </c>
      <c r="G53" s="6345">
        <v>14.15</v>
      </c>
      <c r="H53" s="6341">
        <v>14.3</v>
      </c>
      <c r="I53" s="6342">
        <v>16000</v>
      </c>
      <c r="J53" s="6343">
        <f t="shared" si="1"/>
        <v>15571.2</v>
      </c>
      <c r="K53" s="6344">
        <v>90</v>
      </c>
      <c r="L53" s="6341">
        <v>22.15</v>
      </c>
      <c r="M53" s="6345">
        <v>22.3</v>
      </c>
      <c r="N53" s="6342">
        <v>16000</v>
      </c>
      <c r="O53" s="6343">
        <f t="shared" si="2"/>
        <v>15571.2</v>
      </c>
      <c r="P53" s="6346"/>
    </row>
    <row r="54" spans="1:19" x14ac:dyDescent="0.2">
      <c r="A54" s="6347">
        <v>27</v>
      </c>
      <c r="B54" s="6348">
        <v>6.3</v>
      </c>
      <c r="C54" s="6349">
        <v>6.45</v>
      </c>
      <c r="D54" s="6350">
        <v>16000</v>
      </c>
      <c r="E54" s="6351">
        <f t="shared" si="0"/>
        <v>15571.2</v>
      </c>
      <c r="F54" s="6352">
        <v>59</v>
      </c>
      <c r="G54" s="6348">
        <v>14.3</v>
      </c>
      <c r="H54" s="6353">
        <v>14.45</v>
      </c>
      <c r="I54" s="6350">
        <v>16000</v>
      </c>
      <c r="J54" s="6351">
        <f t="shared" si="1"/>
        <v>15571.2</v>
      </c>
      <c r="K54" s="6352">
        <v>91</v>
      </c>
      <c r="L54" s="6353">
        <v>22.3</v>
      </c>
      <c r="M54" s="6348">
        <v>22.45</v>
      </c>
      <c r="N54" s="6350">
        <v>16000</v>
      </c>
      <c r="O54" s="6351">
        <f t="shared" si="2"/>
        <v>15571.2</v>
      </c>
      <c r="P54" s="6354"/>
    </row>
    <row r="55" spans="1:19" x14ac:dyDescent="0.2">
      <c r="A55" s="6355">
        <v>28</v>
      </c>
      <c r="B55" s="6356">
        <v>6.45</v>
      </c>
      <c r="C55" s="6357">
        <v>7</v>
      </c>
      <c r="D55" s="6358">
        <v>16000</v>
      </c>
      <c r="E55" s="6359">
        <f t="shared" si="0"/>
        <v>15571.2</v>
      </c>
      <c r="F55" s="6360">
        <v>60</v>
      </c>
      <c r="G55" s="6361">
        <v>14.45</v>
      </c>
      <c r="H55" s="6361">
        <v>15</v>
      </c>
      <c r="I55" s="6358">
        <v>16000</v>
      </c>
      <c r="J55" s="6359">
        <f t="shared" si="1"/>
        <v>15571.2</v>
      </c>
      <c r="K55" s="6360">
        <v>92</v>
      </c>
      <c r="L55" s="6357">
        <v>22.45</v>
      </c>
      <c r="M55" s="6361">
        <v>23</v>
      </c>
      <c r="N55" s="6358">
        <v>16000</v>
      </c>
      <c r="O55" s="6359">
        <f t="shared" si="2"/>
        <v>15571.2</v>
      </c>
      <c r="P55" s="6362"/>
    </row>
    <row r="56" spans="1:19" x14ac:dyDescent="0.2">
      <c r="A56" s="6363">
        <v>29</v>
      </c>
      <c r="B56" s="6364">
        <v>7</v>
      </c>
      <c r="C56" s="6365">
        <v>7.15</v>
      </c>
      <c r="D56" s="6366">
        <v>16000</v>
      </c>
      <c r="E56" s="6367">
        <f t="shared" si="0"/>
        <v>15571.2</v>
      </c>
      <c r="F56" s="6368">
        <v>61</v>
      </c>
      <c r="G56" s="6364">
        <v>15</v>
      </c>
      <c r="H56" s="6364">
        <v>15.15</v>
      </c>
      <c r="I56" s="6366">
        <v>16000</v>
      </c>
      <c r="J56" s="6367">
        <f t="shared" si="1"/>
        <v>15571.2</v>
      </c>
      <c r="K56" s="6368">
        <v>93</v>
      </c>
      <c r="L56" s="6369">
        <v>23</v>
      </c>
      <c r="M56" s="6364">
        <v>23.15</v>
      </c>
      <c r="N56" s="6366">
        <v>16000</v>
      </c>
      <c r="O56" s="6367">
        <f t="shared" si="2"/>
        <v>15571.2</v>
      </c>
      <c r="P56" s="6370"/>
    </row>
    <row r="57" spans="1:19" x14ac:dyDescent="0.2">
      <c r="A57" s="6371">
        <v>30</v>
      </c>
      <c r="B57" s="6372">
        <v>7.15</v>
      </c>
      <c r="C57" s="6373">
        <v>7.3</v>
      </c>
      <c r="D57" s="6374">
        <v>16000</v>
      </c>
      <c r="E57" s="6375">
        <f t="shared" si="0"/>
        <v>15571.2</v>
      </c>
      <c r="F57" s="6376">
        <v>62</v>
      </c>
      <c r="G57" s="6377">
        <v>15.15</v>
      </c>
      <c r="H57" s="6377">
        <v>15.3</v>
      </c>
      <c r="I57" s="6374">
        <v>16000</v>
      </c>
      <c r="J57" s="6375">
        <f t="shared" si="1"/>
        <v>15571.2</v>
      </c>
      <c r="K57" s="6376">
        <v>94</v>
      </c>
      <c r="L57" s="6377">
        <v>23.15</v>
      </c>
      <c r="M57" s="6377">
        <v>23.3</v>
      </c>
      <c r="N57" s="6374">
        <v>16000</v>
      </c>
      <c r="O57" s="6375">
        <f t="shared" si="2"/>
        <v>15571.2</v>
      </c>
      <c r="P57" s="6378"/>
    </row>
    <row r="58" spans="1:19" x14ac:dyDescent="0.2">
      <c r="A58" s="6379">
        <v>31</v>
      </c>
      <c r="B58" s="6380">
        <v>7.3</v>
      </c>
      <c r="C58" s="6381">
        <v>7.45</v>
      </c>
      <c r="D58" s="6382">
        <v>16000</v>
      </c>
      <c r="E58" s="6383">
        <f t="shared" si="0"/>
        <v>15571.2</v>
      </c>
      <c r="F58" s="6384">
        <v>63</v>
      </c>
      <c r="G58" s="6380">
        <v>15.3</v>
      </c>
      <c r="H58" s="6380">
        <v>15.45</v>
      </c>
      <c r="I58" s="6382">
        <v>16000</v>
      </c>
      <c r="J58" s="6383">
        <f t="shared" si="1"/>
        <v>15571.2</v>
      </c>
      <c r="K58" s="6384">
        <v>95</v>
      </c>
      <c r="L58" s="6380">
        <v>23.3</v>
      </c>
      <c r="M58" s="6380">
        <v>23.45</v>
      </c>
      <c r="N58" s="6382">
        <v>16000</v>
      </c>
      <c r="O58" s="6383">
        <f t="shared" si="2"/>
        <v>15571.2</v>
      </c>
      <c r="P58" s="6385"/>
    </row>
    <row r="59" spans="1:19" x14ac:dyDescent="0.2">
      <c r="A59" s="6386">
        <v>32</v>
      </c>
      <c r="B59" s="6387">
        <v>7.45</v>
      </c>
      <c r="C59" s="6388">
        <v>8</v>
      </c>
      <c r="D59" s="6389">
        <v>16000</v>
      </c>
      <c r="E59" s="6390">
        <f t="shared" si="0"/>
        <v>15571.2</v>
      </c>
      <c r="F59" s="6391">
        <v>64</v>
      </c>
      <c r="G59" s="6392">
        <v>15.45</v>
      </c>
      <c r="H59" s="6392">
        <v>16</v>
      </c>
      <c r="I59" s="6389">
        <v>16000</v>
      </c>
      <c r="J59" s="6390">
        <f t="shared" si="1"/>
        <v>15571.2</v>
      </c>
      <c r="K59" s="6391">
        <v>96</v>
      </c>
      <c r="L59" s="6392">
        <v>23.45</v>
      </c>
      <c r="M59" s="6392">
        <v>24</v>
      </c>
      <c r="N59" s="6389">
        <v>16000</v>
      </c>
      <c r="O59" s="6390">
        <f t="shared" si="2"/>
        <v>15571.2</v>
      </c>
      <c r="P59" s="6393"/>
    </row>
    <row r="60" spans="1:19" x14ac:dyDescent="0.2">
      <c r="A60" s="6394" t="s">
        <v>27</v>
      </c>
      <c r="B60" s="6395"/>
      <c r="C60" s="6395"/>
      <c r="D60" s="6396">
        <f>SUM(D28:D59)</f>
        <v>512000</v>
      </c>
      <c r="E60" s="6397">
        <f>SUM(E28:E59)</f>
        <v>498278.40000000026</v>
      </c>
      <c r="F60" s="6395"/>
      <c r="G60" s="6395"/>
      <c r="H60" s="6395"/>
      <c r="I60" s="6396">
        <f>SUM(I28:I59)</f>
        <v>512000</v>
      </c>
      <c r="J60" s="6397">
        <f>SUM(J28:J59)</f>
        <v>498278.40000000026</v>
      </c>
      <c r="K60" s="6395"/>
      <c r="L60" s="6395"/>
      <c r="M60" s="6395"/>
      <c r="N60" s="6395">
        <f>SUM(N28:N59)</f>
        <v>512000</v>
      </c>
      <c r="O60" s="6397">
        <f>SUM(O28:O59)</f>
        <v>498278.40000000026</v>
      </c>
      <c r="P60" s="6398"/>
    </row>
    <row r="64" spans="1:19" x14ac:dyDescent="0.2">
      <c r="A64" t="s">
        <v>87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6399"/>
      <c r="B66" s="6400"/>
      <c r="C66" s="6400"/>
      <c r="D66" s="6401"/>
      <c r="E66" s="6400"/>
      <c r="F66" s="6400"/>
      <c r="G66" s="6400"/>
      <c r="H66" s="6400"/>
      <c r="I66" s="6401"/>
      <c r="J66" s="6402"/>
      <c r="K66" s="6400"/>
      <c r="L66" s="6400"/>
      <c r="M66" s="6400"/>
      <c r="N66" s="6400"/>
      <c r="O66" s="6400"/>
      <c r="P66" s="6403"/>
    </row>
    <row r="67" spans="1:16" x14ac:dyDescent="0.2">
      <c r="A67" s="6404" t="s">
        <v>28</v>
      </c>
      <c r="B67" s="6405"/>
      <c r="C67" s="6405"/>
      <c r="D67" s="6406"/>
      <c r="E67" s="6407"/>
      <c r="F67" s="6405"/>
      <c r="G67" s="6405"/>
      <c r="H67" s="6407"/>
      <c r="I67" s="6406"/>
      <c r="J67" s="6408"/>
      <c r="K67" s="6405"/>
      <c r="L67" s="6405"/>
      <c r="M67" s="6405"/>
      <c r="N67" s="6405"/>
      <c r="O67" s="6405"/>
      <c r="P67" s="6409"/>
    </row>
    <row r="68" spans="1:16" x14ac:dyDescent="0.2">
      <c r="A68" s="6410"/>
      <c r="B68" s="6411"/>
      <c r="C68" s="6411"/>
      <c r="D68" s="6411"/>
      <c r="E68" s="6411"/>
      <c r="F68" s="6411"/>
      <c r="G68" s="6411"/>
      <c r="H68" s="6411"/>
      <c r="I68" s="6411"/>
      <c r="J68" s="6411"/>
      <c r="K68" s="6411"/>
      <c r="L68" s="6412"/>
      <c r="M68" s="6412"/>
      <c r="N68" s="6412"/>
      <c r="O68" s="6412"/>
      <c r="P68" s="6413"/>
    </row>
    <row r="69" spans="1:16" x14ac:dyDescent="0.2">
      <c r="A69" s="6414"/>
      <c r="B69" s="6415"/>
      <c r="C69" s="6415"/>
      <c r="D69" s="6416"/>
      <c r="E69" s="6417"/>
      <c r="F69" s="6415"/>
      <c r="G69" s="6415"/>
      <c r="H69" s="6417"/>
      <c r="I69" s="6416"/>
      <c r="J69" s="6418"/>
      <c r="K69" s="6415"/>
      <c r="L69" s="6415"/>
      <c r="M69" s="6415"/>
      <c r="N69" s="6415"/>
      <c r="O69" s="6415"/>
      <c r="P69" s="6419"/>
    </row>
    <row r="70" spans="1:16" x14ac:dyDescent="0.2">
      <c r="A70" s="6420"/>
      <c r="B70" s="6421"/>
      <c r="C70" s="6421"/>
      <c r="D70" s="6422"/>
      <c r="E70" s="6423"/>
      <c r="F70" s="6421"/>
      <c r="G70" s="6421"/>
      <c r="H70" s="6423"/>
      <c r="I70" s="6422"/>
      <c r="J70" s="6421"/>
      <c r="K70" s="6421"/>
      <c r="L70" s="6421"/>
      <c r="M70" s="6421"/>
      <c r="N70" s="6421"/>
      <c r="O70" s="6421"/>
      <c r="P70" s="6424"/>
    </row>
    <row r="71" spans="1:16" x14ac:dyDescent="0.2">
      <c r="A71" s="6425"/>
      <c r="B71" s="6426"/>
      <c r="C71" s="6426"/>
      <c r="D71" s="6427"/>
      <c r="E71" s="6428"/>
      <c r="F71" s="6426"/>
      <c r="G71" s="6426"/>
      <c r="H71" s="6428"/>
      <c r="I71" s="6427"/>
      <c r="J71" s="6426"/>
      <c r="K71" s="6426"/>
      <c r="L71" s="6426"/>
      <c r="M71" s="6426"/>
      <c r="N71" s="6426"/>
      <c r="O71" s="6426"/>
      <c r="P71" s="6429"/>
    </row>
    <row r="72" spans="1:16" x14ac:dyDescent="0.2">
      <c r="A72" s="6430"/>
      <c r="B72" s="6431"/>
      <c r="C72" s="6431"/>
      <c r="D72" s="6432"/>
      <c r="E72" s="6433"/>
      <c r="F72" s="6431"/>
      <c r="G72" s="6431"/>
      <c r="H72" s="6433"/>
      <c r="I72" s="6432"/>
      <c r="J72" s="6431"/>
      <c r="K72" s="6431"/>
      <c r="L72" s="6431"/>
      <c r="M72" s="6431" t="s">
        <v>29</v>
      </c>
      <c r="N72" s="6431"/>
      <c r="O72" s="6431"/>
      <c r="P72" s="6434"/>
    </row>
    <row r="73" spans="1:16" x14ac:dyDescent="0.2">
      <c r="A73" s="6435"/>
      <c r="B73" s="6436"/>
      <c r="C73" s="6436"/>
      <c r="D73" s="6437"/>
      <c r="E73" s="6438"/>
      <c r="F73" s="6436"/>
      <c r="G73" s="6436"/>
      <c r="H73" s="6438"/>
      <c r="I73" s="6437"/>
      <c r="J73" s="6436"/>
      <c r="K73" s="6436"/>
      <c r="L73" s="6436"/>
      <c r="M73" s="6436" t="s">
        <v>30</v>
      </c>
      <c r="N73" s="6436"/>
      <c r="O73" s="6436"/>
      <c r="P73" s="6439"/>
    </row>
    <row r="74" spans="1:16" ht="15.75" x14ac:dyDescent="0.25">
      <c r="E74" s="6440"/>
      <c r="H74" s="6440"/>
    </row>
    <row r="75" spans="1:16" ht="15.75" x14ac:dyDescent="0.25">
      <c r="C75" s="6441"/>
      <c r="E75" s="6442"/>
      <c r="H75" s="6442"/>
    </row>
    <row r="76" spans="1:16" ht="15.75" x14ac:dyDescent="0.25">
      <c r="E76" s="6443"/>
      <c r="H76" s="6443"/>
    </row>
    <row r="77" spans="1:16" ht="15.75" x14ac:dyDescent="0.25">
      <c r="E77" s="6444"/>
      <c r="H77" s="6444"/>
    </row>
    <row r="78" spans="1:16" ht="15.75" x14ac:dyDescent="0.25">
      <c r="E78" s="6445"/>
      <c r="H78" s="6445"/>
    </row>
    <row r="79" spans="1:16" ht="15.75" x14ac:dyDescent="0.25">
      <c r="E79" s="6446"/>
      <c r="H79" s="6446"/>
    </row>
    <row r="80" spans="1:16" ht="15.75" x14ac:dyDescent="0.25">
      <c r="E80" s="6447"/>
      <c r="H80" s="6447"/>
    </row>
    <row r="81" spans="5:13" ht="15.75" x14ac:dyDescent="0.25">
      <c r="E81" s="6448"/>
      <c r="H81" s="6448"/>
    </row>
    <row r="82" spans="5:13" ht="15.75" x14ac:dyDescent="0.25">
      <c r="E82" s="6449"/>
      <c r="H82" s="6449"/>
    </row>
    <row r="83" spans="5:13" ht="15.75" x14ac:dyDescent="0.25">
      <c r="E83" s="6450"/>
      <c r="H83" s="6450"/>
    </row>
    <row r="84" spans="5:13" ht="15.75" x14ac:dyDescent="0.25">
      <c r="E84" s="6451"/>
      <c r="H84" s="6451"/>
    </row>
    <row r="85" spans="5:13" ht="15.75" x14ac:dyDescent="0.25">
      <c r="E85" s="6452"/>
      <c r="H85" s="6452"/>
    </row>
    <row r="86" spans="5:13" ht="15.75" x14ac:dyDescent="0.25">
      <c r="E86" s="6453"/>
      <c r="H86" s="6453"/>
    </row>
    <row r="87" spans="5:13" ht="15.75" x14ac:dyDescent="0.25">
      <c r="E87" s="6454"/>
      <c r="H87" s="6454"/>
    </row>
    <row r="88" spans="5:13" ht="15.75" x14ac:dyDescent="0.25">
      <c r="E88" s="6455"/>
      <c r="H88" s="6455"/>
    </row>
    <row r="89" spans="5:13" ht="15.75" x14ac:dyDescent="0.25">
      <c r="E89" s="6456"/>
      <c r="H89" s="6456"/>
    </row>
    <row r="90" spans="5:13" ht="15.75" x14ac:dyDescent="0.25">
      <c r="E90" s="6457"/>
      <c r="H90" s="6457"/>
    </row>
    <row r="91" spans="5:13" ht="15.75" x14ac:dyDescent="0.25">
      <c r="E91" s="6458"/>
      <c r="H91" s="6458"/>
    </row>
    <row r="92" spans="5:13" ht="15.75" x14ac:dyDescent="0.25">
      <c r="E92" s="6459"/>
      <c r="H92" s="6459"/>
    </row>
    <row r="93" spans="5:13" ht="15.75" x14ac:dyDescent="0.25">
      <c r="E93" s="6460"/>
      <c r="H93" s="6460"/>
    </row>
    <row r="94" spans="5:13" ht="15.75" x14ac:dyDescent="0.25">
      <c r="E94" s="6461"/>
      <c r="H94" s="6461"/>
    </row>
    <row r="95" spans="5:13" ht="15.75" x14ac:dyDescent="0.25">
      <c r="E95" s="6462"/>
      <c r="H95" s="6462"/>
    </row>
    <row r="96" spans="5:13" ht="15.75" x14ac:dyDescent="0.25">
      <c r="E96" s="6463"/>
      <c r="H96" s="6463"/>
      <c r="M96" s="6464" t="s">
        <v>8</v>
      </c>
    </row>
    <row r="97" spans="5:14" ht="15.75" x14ac:dyDescent="0.25">
      <c r="E97" s="6465"/>
      <c r="H97" s="6465"/>
    </row>
    <row r="98" spans="5:14" ht="15.75" x14ac:dyDescent="0.25">
      <c r="E98" s="6466"/>
      <c r="H98" s="6466"/>
    </row>
    <row r="99" spans="5:14" ht="15.75" x14ac:dyDescent="0.25">
      <c r="E99" s="6467"/>
      <c r="H99" s="6467"/>
    </row>
    <row r="101" spans="5:14" x14ac:dyDescent="0.2">
      <c r="N101" s="6468"/>
    </row>
    <row r="126" spans="4:4" x14ac:dyDescent="0.2">
      <c r="D126" s="6469"/>
    </row>
  </sheetData>
  <mergeCells count="1">
    <mergeCell ref="Q27:R27"/>
  </mergeCells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6470"/>
      <c r="B1" s="6471"/>
      <c r="C1" s="6471"/>
      <c r="D1" s="6472"/>
      <c r="E1" s="6471"/>
      <c r="F1" s="6471"/>
      <c r="G1" s="6471"/>
      <c r="H1" s="6471"/>
      <c r="I1" s="6472"/>
      <c r="J1" s="6471"/>
      <c r="K1" s="6471"/>
      <c r="L1" s="6471"/>
      <c r="M1" s="6471"/>
      <c r="N1" s="6471"/>
      <c r="O1" s="6471"/>
      <c r="P1" s="6473"/>
    </row>
    <row r="2" spans="1:16" ht="12.75" customHeight="1" x14ac:dyDescent="0.2">
      <c r="A2" s="6474" t="s">
        <v>0</v>
      </c>
      <c r="B2" s="6475"/>
      <c r="C2" s="6475"/>
      <c r="D2" s="6475"/>
      <c r="E2" s="6475"/>
      <c r="F2" s="6475"/>
      <c r="G2" s="6475"/>
      <c r="H2" s="6475"/>
      <c r="I2" s="6475"/>
      <c r="J2" s="6475"/>
      <c r="K2" s="6475"/>
      <c r="L2" s="6475"/>
      <c r="M2" s="6475"/>
      <c r="N2" s="6475"/>
      <c r="O2" s="6475"/>
      <c r="P2" s="6476"/>
    </row>
    <row r="3" spans="1:16" ht="12.75" customHeight="1" x14ac:dyDescent="0.2">
      <c r="A3" s="6477"/>
      <c r="B3" s="6478"/>
      <c r="C3" s="6478"/>
      <c r="D3" s="6478"/>
      <c r="E3" s="6478"/>
      <c r="F3" s="6478"/>
      <c r="G3" s="6478"/>
      <c r="H3" s="6478"/>
      <c r="I3" s="6478"/>
      <c r="J3" s="6478"/>
      <c r="K3" s="6478"/>
      <c r="L3" s="6478"/>
      <c r="M3" s="6478"/>
      <c r="N3" s="6478"/>
      <c r="O3" s="6478"/>
      <c r="P3" s="6479"/>
    </row>
    <row r="4" spans="1:16" ht="12.75" customHeight="1" x14ac:dyDescent="0.2">
      <c r="A4" s="6480" t="s">
        <v>88</v>
      </c>
      <c r="B4" s="6481"/>
      <c r="C4" s="6481"/>
      <c r="D4" s="6481"/>
      <c r="E4" s="6481"/>
      <c r="F4" s="6481"/>
      <c r="G4" s="6481"/>
      <c r="H4" s="6481"/>
      <c r="I4" s="6481"/>
      <c r="J4" s="6482"/>
      <c r="K4" s="6483"/>
      <c r="L4" s="6483"/>
      <c r="M4" s="6483"/>
      <c r="N4" s="6483"/>
      <c r="O4" s="6483"/>
      <c r="P4" s="6484"/>
    </row>
    <row r="5" spans="1:16" ht="12.75" customHeight="1" x14ac:dyDescent="0.2">
      <c r="A5" s="6485"/>
      <c r="B5" s="6486"/>
      <c r="C5" s="6486"/>
      <c r="D5" s="6487"/>
      <c r="E5" s="6486"/>
      <c r="F5" s="6486"/>
      <c r="G5" s="6486"/>
      <c r="H5" s="6486"/>
      <c r="I5" s="6487"/>
      <c r="J5" s="6486"/>
      <c r="K5" s="6486"/>
      <c r="L5" s="6486"/>
      <c r="M5" s="6486"/>
      <c r="N5" s="6486"/>
      <c r="O5" s="6486"/>
      <c r="P5" s="6488"/>
    </row>
    <row r="6" spans="1:16" ht="12.75" customHeight="1" x14ac:dyDescent="0.2">
      <c r="A6" s="6489" t="s">
        <v>2</v>
      </c>
      <c r="B6" s="6490"/>
      <c r="C6" s="6490"/>
      <c r="D6" s="6491"/>
      <c r="E6" s="6490"/>
      <c r="F6" s="6490"/>
      <c r="G6" s="6490"/>
      <c r="H6" s="6490"/>
      <c r="I6" s="6491"/>
      <c r="J6" s="6490"/>
      <c r="K6" s="6490"/>
      <c r="L6" s="6490"/>
      <c r="M6" s="6490"/>
      <c r="N6" s="6490"/>
      <c r="O6" s="6490"/>
      <c r="P6" s="6492"/>
    </row>
    <row r="7" spans="1:16" ht="12.75" customHeight="1" x14ac:dyDescent="0.2">
      <c r="A7" s="6493" t="s">
        <v>3</v>
      </c>
      <c r="B7" s="6494"/>
      <c r="C7" s="6494"/>
      <c r="D7" s="6495"/>
      <c r="E7" s="6494"/>
      <c r="F7" s="6494"/>
      <c r="G7" s="6494"/>
      <c r="H7" s="6494"/>
      <c r="I7" s="6495"/>
      <c r="J7" s="6494"/>
      <c r="K7" s="6494"/>
      <c r="L7" s="6494"/>
      <c r="M7" s="6494"/>
      <c r="N7" s="6494"/>
      <c r="O7" s="6494"/>
      <c r="P7" s="6496"/>
    </row>
    <row r="8" spans="1:16" ht="12.75" customHeight="1" x14ac:dyDescent="0.2">
      <c r="A8" s="6497" t="s">
        <v>4</v>
      </c>
      <c r="B8" s="6498"/>
      <c r="C8" s="6498"/>
      <c r="D8" s="6499"/>
      <c r="E8" s="6498"/>
      <c r="F8" s="6498"/>
      <c r="G8" s="6498"/>
      <c r="H8" s="6498"/>
      <c r="I8" s="6499"/>
      <c r="J8" s="6498"/>
      <c r="K8" s="6498"/>
      <c r="L8" s="6498"/>
      <c r="M8" s="6498"/>
      <c r="N8" s="6498"/>
      <c r="O8" s="6498"/>
      <c r="P8" s="6500"/>
    </row>
    <row r="9" spans="1:16" ht="12.75" customHeight="1" x14ac:dyDescent="0.2">
      <c r="A9" s="6501" t="s">
        <v>5</v>
      </c>
      <c r="B9" s="6502"/>
      <c r="C9" s="6502"/>
      <c r="D9" s="6503"/>
      <c r="E9" s="6502"/>
      <c r="F9" s="6502"/>
      <c r="G9" s="6502"/>
      <c r="H9" s="6502"/>
      <c r="I9" s="6503"/>
      <c r="J9" s="6502"/>
      <c r="K9" s="6502"/>
      <c r="L9" s="6502"/>
      <c r="M9" s="6502"/>
      <c r="N9" s="6502"/>
      <c r="O9" s="6502"/>
      <c r="P9" s="6504"/>
    </row>
    <row r="10" spans="1:16" ht="12.75" customHeight="1" x14ac:dyDescent="0.2">
      <c r="A10" s="6505" t="s">
        <v>6</v>
      </c>
      <c r="B10" s="6506"/>
      <c r="C10" s="6506"/>
      <c r="D10" s="6507"/>
      <c r="E10" s="6506"/>
      <c r="F10" s="6506"/>
      <c r="G10" s="6506"/>
      <c r="H10" s="6506"/>
      <c r="I10" s="6507"/>
      <c r="J10" s="6506"/>
      <c r="K10" s="6506"/>
      <c r="L10" s="6506"/>
      <c r="M10" s="6506"/>
      <c r="N10" s="6506"/>
      <c r="O10" s="6506"/>
      <c r="P10" s="6508"/>
    </row>
    <row r="11" spans="1:16" ht="12.75" customHeight="1" x14ac:dyDescent="0.2">
      <c r="A11" s="6509"/>
      <c r="B11" s="6510"/>
      <c r="C11" s="6510"/>
      <c r="D11" s="6511"/>
      <c r="E11" s="6510"/>
      <c r="F11" s="6510"/>
      <c r="G11" s="6512"/>
      <c r="H11" s="6510"/>
      <c r="I11" s="6511"/>
      <c r="J11" s="6510"/>
      <c r="K11" s="6510"/>
      <c r="L11" s="6510"/>
      <c r="M11" s="6510"/>
      <c r="N11" s="6510"/>
      <c r="O11" s="6510"/>
      <c r="P11" s="6513"/>
    </row>
    <row r="12" spans="1:16" ht="12.75" customHeight="1" x14ac:dyDescent="0.2">
      <c r="A12" s="6514" t="s">
        <v>89</v>
      </c>
      <c r="B12" s="6515"/>
      <c r="C12" s="6515"/>
      <c r="D12" s="6516"/>
      <c r="E12" s="6515" t="s">
        <v>8</v>
      </c>
      <c r="F12" s="6515"/>
      <c r="G12" s="6515"/>
      <c r="H12" s="6515"/>
      <c r="I12" s="6516"/>
      <c r="J12" s="6515"/>
      <c r="K12" s="6515"/>
      <c r="L12" s="6515"/>
      <c r="M12" s="6515"/>
      <c r="N12" s="6517" t="s">
        <v>90</v>
      </c>
      <c r="O12" s="6515"/>
      <c r="P12" s="6518"/>
    </row>
    <row r="13" spans="1:16" ht="12.75" customHeight="1" x14ac:dyDescent="0.2">
      <c r="A13" s="6519"/>
      <c r="B13" s="6520"/>
      <c r="C13" s="6520"/>
      <c r="D13" s="6521"/>
      <c r="E13" s="6520"/>
      <c r="F13" s="6520"/>
      <c r="G13" s="6520"/>
      <c r="H13" s="6520"/>
      <c r="I13" s="6521"/>
      <c r="J13" s="6520"/>
      <c r="K13" s="6520"/>
      <c r="L13" s="6520"/>
      <c r="M13" s="6520"/>
      <c r="N13" s="6520"/>
      <c r="O13" s="6520"/>
      <c r="P13" s="6522"/>
    </row>
    <row r="14" spans="1:16" ht="12.75" customHeight="1" x14ac:dyDescent="0.2">
      <c r="A14" s="6523" t="s">
        <v>10</v>
      </c>
      <c r="B14" s="6524"/>
      <c r="C14" s="6524"/>
      <c r="D14" s="6525"/>
      <c r="E14" s="6524"/>
      <c r="F14" s="6524"/>
      <c r="G14" s="6524"/>
      <c r="H14" s="6524"/>
      <c r="I14" s="6525"/>
      <c r="J14" s="6524"/>
      <c r="K14" s="6524"/>
      <c r="L14" s="6524"/>
      <c r="M14" s="6524"/>
      <c r="N14" s="6526"/>
      <c r="O14" s="6527"/>
      <c r="P14" s="6528"/>
    </row>
    <row r="15" spans="1:16" ht="12.75" customHeight="1" x14ac:dyDescent="0.2">
      <c r="A15" s="6529"/>
      <c r="B15" s="6530"/>
      <c r="C15" s="6530"/>
      <c r="D15" s="6531"/>
      <c r="E15" s="6530"/>
      <c r="F15" s="6530"/>
      <c r="G15" s="6530"/>
      <c r="H15" s="6530"/>
      <c r="I15" s="6531"/>
      <c r="J15" s="6530"/>
      <c r="K15" s="6530"/>
      <c r="L15" s="6530"/>
      <c r="M15" s="6530"/>
      <c r="N15" s="6532" t="s">
        <v>11</v>
      </c>
      <c r="O15" s="6533" t="s">
        <v>12</v>
      </c>
      <c r="P15" s="6534"/>
    </row>
    <row r="16" spans="1:16" ht="12.75" customHeight="1" x14ac:dyDescent="0.2">
      <c r="A16" s="6535" t="s">
        <v>13</v>
      </c>
      <c r="B16" s="6536"/>
      <c r="C16" s="6536"/>
      <c r="D16" s="6537"/>
      <c r="E16" s="6536"/>
      <c r="F16" s="6536"/>
      <c r="G16" s="6536"/>
      <c r="H16" s="6536"/>
      <c r="I16" s="6537"/>
      <c r="J16" s="6536"/>
      <c r="K16" s="6536"/>
      <c r="L16" s="6536"/>
      <c r="M16" s="6536"/>
      <c r="N16" s="6538"/>
      <c r="O16" s="6539"/>
      <c r="P16" s="6539"/>
    </row>
    <row r="17" spans="1:47" ht="12.75" customHeight="1" x14ac:dyDescent="0.2">
      <c r="A17" s="6540" t="s">
        <v>14</v>
      </c>
      <c r="B17" s="6541"/>
      <c r="C17" s="6541"/>
      <c r="D17" s="6542"/>
      <c r="E17" s="6541"/>
      <c r="F17" s="6541"/>
      <c r="G17" s="6541"/>
      <c r="H17" s="6541"/>
      <c r="I17" s="6542"/>
      <c r="J17" s="6541"/>
      <c r="K17" s="6541"/>
      <c r="L17" s="6541"/>
      <c r="M17" s="6541"/>
      <c r="N17" s="6543" t="s">
        <v>15</v>
      </c>
      <c r="O17" s="6544" t="s">
        <v>16</v>
      </c>
      <c r="P17" s="6545"/>
    </row>
    <row r="18" spans="1:47" ht="12.75" customHeight="1" x14ac:dyDescent="0.2">
      <c r="A18" s="6546"/>
      <c r="B18" s="6547"/>
      <c r="C18" s="6547"/>
      <c r="D18" s="6548"/>
      <c r="E18" s="6547"/>
      <c r="F18" s="6547"/>
      <c r="G18" s="6547"/>
      <c r="H18" s="6547"/>
      <c r="I18" s="6548"/>
      <c r="J18" s="6547"/>
      <c r="K18" s="6547"/>
      <c r="L18" s="6547"/>
      <c r="M18" s="6547"/>
      <c r="N18" s="6549"/>
      <c r="O18" s="6550"/>
      <c r="P18" s="6551" t="s">
        <v>8</v>
      </c>
    </row>
    <row r="19" spans="1:47" ht="12.75" customHeight="1" x14ac:dyDescent="0.2">
      <c r="A19" s="6552"/>
      <c r="B19" s="6553"/>
      <c r="C19" s="6553"/>
      <c r="D19" s="6554"/>
      <c r="E19" s="6553"/>
      <c r="F19" s="6553"/>
      <c r="G19" s="6553"/>
      <c r="H19" s="6553"/>
      <c r="I19" s="6554"/>
      <c r="J19" s="6553"/>
      <c r="K19" s="6555"/>
      <c r="L19" s="6553" t="s">
        <v>17</v>
      </c>
      <c r="M19" s="6553"/>
      <c r="N19" s="6556"/>
      <c r="O19" s="6557"/>
      <c r="P19" s="6558"/>
      <c r="AU19" s="6559"/>
    </row>
    <row r="20" spans="1:47" ht="12.75" customHeight="1" x14ac:dyDescent="0.2">
      <c r="A20" s="6560"/>
      <c r="B20" s="6561"/>
      <c r="C20" s="6561"/>
      <c r="D20" s="6562"/>
      <c r="E20" s="6561"/>
      <c r="F20" s="6561"/>
      <c r="G20" s="6561"/>
      <c r="H20" s="6561"/>
      <c r="I20" s="6562"/>
      <c r="J20" s="6561"/>
      <c r="K20" s="6561"/>
      <c r="L20" s="6561"/>
      <c r="M20" s="6561"/>
      <c r="N20" s="6563"/>
      <c r="O20" s="6564"/>
      <c r="P20" s="6565"/>
    </row>
    <row r="21" spans="1:47" ht="12.75" customHeight="1" x14ac:dyDescent="0.2">
      <c r="A21" s="6566"/>
      <c r="B21" s="6567"/>
      <c r="C21" s="6568"/>
      <c r="D21" s="6568"/>
      <c r="E21" s="6567"/>
      <c r="F21" s="6567"/>
      <c r="G21" s="6567"/>
      <c r="H21" s="6567" t="s">
        <v>8</v>
      </c>
      <c r="I21" s="6569"/>
      <c r="J21" s="6567"/>
      <c r="K21" s="6567"/>
      <c r="L21" s="6567"/>
      <c r="M21" s="6567"/>
      <c r="N21" s="6570"/>
      <c r="O21" s="6571"/>
      <c r="P21" s="6572"/>
    </row>
    <row r="22" spans="1:47" ht="12.75" customHeight="1" x14ac:dyDescent="0.2">
      <c r="A22" s="6573"/>
      <c r="B22" s="6574"/>
      <c r="C22" s="6574"/>
      <c r="D22" s="6575"/>
      <c r="E22" s="6574"/>
      <c r="F22" s="6574"/>
      <c r="G22" s="6574"/>
      <c r="H22" s="6574"/>
      <c r="I22" s="6575"/>
      <c r="J22" s="6574"/>
      <c r="K22" s="6574"/>
      <c r="L22" s="6574"/>
      <c r="M22" s="6574"/>
      <c r="N22" s="6574"/>
      <c r="O22" s="6574"/>
      <c r="P22" s="6576"/>
    </row>
    <row r="23" spans="1:47" ht="12.75" customHeight="1" x14ac:dyDescent="0.2">
      <c r="A23" s="6577" t="s">
        <v>18</v>
      </c>
      <c r="B23" s="6578"/>
      <c r="C23" s="6578"/>
      <c r="D23" s="6579"/>
      <c r="E23" s="6580" t="s">
        <v>19</v>
      </c>
      <c r="F23" s="6580"/>
      <c r="G23" s="6580"/>
      <c r="H23" s="6580"/>
      <c r="I23" s="6580"/>
      <c r="J23" s="6580"/>
      <c r="K23" s="6580"/>
      <c r="L23" s="6580"/>
      <c r="M23" s="6578"/>
      <c r="N23" s="6578"/>
      <c r="O23" s="6578"/>
      <c r="P23" s="6581"/>
    </row>
    <row r="24" spans="1:47" ht="15.75" x14ac:dyDescent="0.25">
      <c r="A24" s="6582"/>
      <c r="B24" s="6583"/>
      <c r="C24" s="6583"/>
      <c r="D24" s="6584"/>
      <c r="E24" s="6585" t="s">
        <v>20</v>
      </c>
      <c r="F24" s="6585"/>
      <c r="G24" s="6585"/>
      <c r="H24" s="6585"/>
      <c r="I24" s="6585"/>
      <c r="J24" s="6585"/>
      <c r="K24" s="6585"/>
      <c r="L24" s="6585"/>
      <c r="M24" s="6583"/>
      <c r="N24" s="6583"/>
      <c r="O24" s="6583"/>
      <c r="P24" s="6586"/>
    </row>
    <row r="25" spans="1:47" ht="12.75" customHeight="1" x14ac:dyDescent="0.2">
      <c r="A25" s="6587"/>
      <c r="B25" s="6588" t="s">
        <v>21</v>
      </c>
      <c r="C25" s="6589"/>
      <c r="D25" s="6589"/>
      <c r="E25" s="6589"/>
      <c r="F25" s="6589"/>
      <c r="G25" s="6589"/>
      <c r="H25" s="6589"/>
      <c r="I25" s="6589"/>
      <c r="J25" s="6589"/>
      <c r="K25" s="6589"/>
      <c r="L25" s="6589"/>
      <c r="M25" s="6589"/>
      <c r="N25" s="6589"/>
      <c r="O25" s="6590"/>
      <c r="P25" s="6591"/>
    </row>
    <row r="26" spans="1:47" ht="12.75" customHeight="1" x14ac:dyDescent="0.2">
      <c r="A26" s="6592" t="s">
        <v>22</v>
      </c>
      <c r="B26" s="6593" t="s">
        <v>23</v>
      </c>
      <c r="C26" s="6593"/>
      <c r="D26" s="6592" t="s">
        <v>24</v>
      </c>
      <c r="E26" s="6592" t="s">
        <v>25</v>
      </c>
      <c r="F26" s="6592" t="s">
        <v>22</v>
      </c>
      <c r="G26" s="6593" t="s">
        <v>23</v>
      </c>
      <c r="H26" s="6593"/>
      <c r="I26" s="6592" t="s">
        <v>24</v>
      </c>
      <c r="J26" s="6592" t="s">
        <v>25</v>
      </c>
      <c r="K26" s="6592" t="s">
        <v>22</v>
      </c>
      <c r="L26" s="6593" t="s">
        <v>23</v>
      </c>
      <c r="M26" s="6593"/>
      <c r="N26" s="6594" t="s">
        <v>24</v>
      </c>
      <c r="O26" s="6592" t="s">
        <v>25</v>
      </c>
      <c r="P26" s="6595"/>
    </row>
    <row r="27" spans="1:47" ht="12.75" customHeight="1" x14ac:dyDescent="0.2">
      <c r="A27" s="6596"/>
      <c r="B27" s="6597" t="s">
        <v>26</v>
      </c>
      <c r="C27" s="6597" t="s">
        <v>2</v>
      </c>
      <c r="D27" s="6596"/>
      <c r="E27" s="6596"/>
      <c r="F27" s="6596"/>
      <c r="G27" s="6597" t="s">
        <v>26</v>
      </c>
      <c r="H27" s="6597" t="s">
        <v>2</v>
      </c>
      <c r="I27" s="6596"/>
      <c r="J27" s="6596"/>
      <c r="K27" s="6596"/>
      <c r="L27" s="6597" t="s">
        <v>26</v>
      </c>
      <c r="M27" s="6597" t="s">
        <v>2</v>
      </c>
      <c r="N27" s="6598"/>
      <c r="O27" s="6596"/>
      <c r="P27" s="6599"/>
      <c r="Q27" s="10730" t="s">
        <v>161</v>
      </c>
      <c r="R27" s="10731"/>
      <c r="S27" s="1" t="s">
        <v>162</v>
      </c>
    </row>
    <row r="28" spans="1:47" ht="12.75" customHeight="1" x14ac:dyDescent="0.2">
      <c r="A28" s="6600">
        <v>1</v>
      </c>
      <c r="B28" s="6601">
        <v>0</v>
      </c>
      <c r="C28" s="6602">
        <v>0.15</v>
      </c>
      <c r="D28" s="6603">
        <v>16000</v>
      </c>
      <c r="E28" s="6604">
        <f t="shared" ref="E28:E59" si="0">D28*(100-2.68)/100</f>
        <v>15571.2</v>
      </c>
      <c r="F28" s="6605">
        <v>33</v>
      </c>
      <c r="G28" s="6606">
        <v>8</v>
      </c>
      <c r="H28" s="6606">
        <v>8.15</v>
      </c>
      <c r="I28" s="6603">
        <v>16000</v>
      </c>
      <c r="J28" s="6604">
        <f t="shared" ref="J28:J59" si="1">I28*(100-2.68)/100</f>
        <v>15571.2</v>
      </c>
      <c r="K28" s="6605">
        <v>65</v>
      </c>
      <c r="L28" s="6606">
        <v>16</v>
      </c>
      <c r="M28" s="6606">
        <v>16.149999999999999</v>
      </c>
      <c r="N28" s="6603">
        <v>16000</v>
      </c>
      <c r="O28" s="6604">
        <f t="shared" ref="O28:O59" si="2">N28*(100-2.68)/100</f>
        <v>15571.2</v>
      </c>
      <c r="P28" s="6607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6608">
        <v>2</v>
      </c>
      <c r="B29" s="6608">
        <v>0.15</v>
      </c>
      <c r="C29" s="6609">
        <v>0.3</v>
      </c>
      <c r="D29" s="6610">
        <v>16000</v>
      </c>
      <c r="E29" s="6611">
        <f t="shared" si="0"/>
        <v>15571.2</v>
      </c>
      <c r="F29" s="6612">
        <v>34</v>
      </c>
      <c r="G29" s="6613">
        <v>8.15</v>
      </c>
      <c r="H29" s="6613">
        <v>8.3000000000000007</v>
      </c>
      <c r="I29" s="6610">
        <v>16000</v>
      </c>
      <c r="J29" s="6611">
        <f t="shared" si="1"/>
        <v>15571.2</v>
      </c>
      <c r="K29" s="6612">
        <v>66</v>
      </c>
      <c r="L29" s="6613">
        <v>16.149999999999999</v>
      </c>
      <c r="M29" s="6613">
        <v>16.3</v>
      </c>
      <c r="N29" s="6610">
        <v>16000</v>
      </c>
      <c r="O29" s="6611">
        <f t="shared" si="2"/>
        <v>15571.2</v>
      </c>
      <c r="P29" s="6614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6615">
        <v>3</v>
      </c>
      <c r="B30" s="6616">
        <v>0.3</v>
      </c>
      <c r="C30" s="6617">
        <v>0.45</v>
      </c>
      <c r="D30" s="6618">
        <v>16000</v>
      </c>
      <c r="E30" s="6619">
        <f t="shared" si="0"/>
        <v>15571.2</v>
      </c>
      <c r="F30" s="6620">
        <v>35</v>
      </c>
      <c r="G30" s="6621">
        <v>8.3000000000000007</v>
      </c>
      <c r="H30" s="6621">
        <v>8.4499999999999993</v>
      </c>
      <c r="I30" s="6618">
        <v>16000</v>
      </c>
      <c r="J30" s="6619">
        <f t="shared" si="1"/>
        <v>15571.2</v>
      </c>
      <c r="K30" s="6620">
        <v>67</v>
      </c>
      <c r="L30" s="6621">
        <v>16.3</v>
      </c>
      <c r="M30" s="6621">
        <v>16.45</v>
      </c>
      <c r="N30" s="6618">
        <v>16000</v>
      </c>
      <c r="O30" s="6619">
        <f t="shared" si="2"/>
        <v>15571.2</v>
      </c>
      <c r="P30" s="6622"/>
      <c r="Q30" s="8564">
        <v>2</v>
      </c>
      <c r="R30" s="8667">
        <v>2.15</v>
      </c>
      <c r="S30" s="10733">
        <f>AVERAGE(D36:D39)</f>
        <v>16000</v>
      </c>
      <c r="V30" s="6623"/>
    </row>
    <row r="31" spans="1:47" ht="12.75" customHeight="1" x14ac:dyDescent="0.2">
      <c r="A31" s="6624">
        <v>4</v>
      </c>
      <c r="B31" s="6624">
        <v>0.45</v>
      </c>
      <c r="C31" s="6625">
        <v>1</v>
      </c>
      <c r="D31" s="6626">
        <v>16000</v>
      </c>
      <c r="E31" s="6627">
        <f t="shared" si="0"/>
        <v>15571.2</v>
      </c>
      <c r="F31" s="6628">
        <v>36</v>
      </c>
      <c r="G31" s="6625">
        <v>8.4499999999999993</v>
      </c>
      <c r="H31" s="6625">
        <v>9</v>
      </c>
      <c r="I31" s="6626">
        <v>16000</v>
      </c>
      <c r="J31" s="6627">
        <f t="shared" si="1"/>
        <v>15571.2</v>
      </c>
      <c r="K31" s="6628">
        <v>68</v>
      </c>
      <c r="L31" s="6625">
        <v>16.45</v>
      </c>
      <c r="M31" s="6625">
        <v>17</v>
      </c>
      <c r="N31" s="6626">
        <v>16000</v>
      </c>
      <c r="O31" s="6627">
        <f t="shared" si="2"/>
        <v>15571.2</v>
      </c>
      <c r="P31" s="6629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6630">
        <v>5</v>
      </c>
      <c r="B32" s="6631">
        <v>1</v>
      </c>
      <c r="C32" s="6632">
        <v>1.1499999999999999</v>
      </c>
      <c r="D32" s="6633">
        <v>16000</v>
      </c>
      <c r="E32" s="6634">
        <f t="shared" si="0"/>
        <v>15571.2</v>
      </c>
      <c r="F32" s="6635">
        <v>37</v>
      </c>
      <c r="G32" s="6631">
        <v>9</v>
      </c>
      <c r="H32" s="6631">
        <v>9.15</v>
      </c>
      <c r="I32" s="6633">
        <v>16000</v>
      </c>
      <c r="J32" s="6634">
        <f t="shared" si="1"/>
        <v>15571.2</v>
      </c>
      <c r="K32" s="6635">
        <v>69</v>
      </c>
      <c r="L32" s="6631">
        <v>17</v>
      </c>
      <c r="M32" s="6631">
        <v>17.149999999999999</v>
      </c>
      <c r="N32" s="6633">
        <v>16000</v>
      </c>
      <c r="O32" s="6634">
        <f t="shared" si="2"/>
        <v>15571.2</v>
      </c>
      <c r="P32" s="6636"/>
      <c r="Q32" s="8564">
        <v>4</v>
      </c>
      <c r="R32" s="8661">
        <v>4.1500000000000004</v>
      </c>
      <c r="S32" s="10733">
        <f>AVERAGE(D44:D47)</f>
        <v>16000</v>
      </c>
      <c r="AQ32" s="6633"/>
    </row>
    <row r="33" spans="1:19" ht="12.75" customHeight="1" x14ac:dyDescent="0.2">
      <c r="A33" s="6637">
        <v>6</v>
      </c>
      <c r="B33" s="6638">
        <v>1.1499999999999999</v>
      </c>
      <c r="C33" s="6639">
        <v>1.3</v>
      </c>
      <c r="D33" s="6640">
        <v>16000</v>
      </c>
      <c r="E33" s="6641">
        <f t="shared" si="0"/>
        <v>15571.2</v>
      </c>
      <c r="F33" s="6642">
        <v>38</v>
      </c>
      <c r="G33" s="6639">
        <v>9.15</v>
      </c>
      <c r="H33" s="6639">
        <v>9.3000000000000007</v>
      </c>
      <c r="I33" s="6640">
        <v>16000</v>
      </c>
      <c r="J33" s="6641">
        <f t="shared" si="1"/>
        <v>15571.2</v>
      </c>
      <c r="K33" s="6642">
        <v>70</v>
      </c>
      <c r="L33" s="6639">
        <v>17.149999999999999</v>
      </c>
      <c r="M33" s="6639">
        <v>17.3</v>
      </c>
      <c r="N33" s="6640">
        <v>16000</v>
      </c>
      <c r="O33" s="6641">
        <f t="shared" si="2"/>
        <v>15571.2</v>
      </c>
      <c r="P33" s="6643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6644">
        <v>7</v>
      </c>
      <c r="B34" s="6645">
        <v>1.3</v>
      </c>
      <c r="C34" s="6646">
        <v>1.45</v>
      </c>
      <c r="D34" s="6647">
        <v>16000</v>
      </c>
      <c r="E34" s="6648">
        <f t="shared" si="0"/>
        <v>15571.2</v>
      </c>
      <c r="F34" s="6649">
        <v>39</v>
      </c>
      <c r="G34" s="6650">
        <v>9.3000000000000007</v>
      </c>
      <c r="H34" s="6650">
        <v>9.4499999999999993</v>
      </c>
      <c r="I34" s="6647">
        <v>16000</v>
      </c>
      <c r="J34" s="6648">
        <f t="shared" si="1"/>
        <v>15571.2</v>
      </c>
      <c r="K34" s="6649">
        <v>71</v>
      </c>
      <c r="L34" s="6650">
        <v>17.3</v>
      </c>
      <c r="M34" s="6650">
        <v>17.45</v>
      </c>
      <c r="N34" s="6647">
        <v>16000</v>
      </c>
      <c r="O34" s="6648">
        <f t="shared" si="2"/>
        <v>15571.2</v>
      </c>
      <c r="P34" s="6651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6652">
        <v>8</v>
      </c>
      <c r="B35" s="6652">
        <v>1.45</v>
      </c>
      <c r="C35" s="6653">
        <v>2</v>
      </c>
      <c r="D35" s="6654">
        <v>16000</v>
      </c>
      <c r="E35" s="6655">
        <f t="shared" si="0"/>
        <v>15571.2</v>
      </c>
      <c r="F35" s="6656">
        <v>40</v>
      </c>
      <c r="G35" s="6653">
        <v>9.4499999999999993</v>
      </c>
      <c r="H35" s="6653">
        <v>10</v>
      </c>
      <c r="I35" s="6654">
        <v>16000</v>
      </c>
      <c r="J35" s="6655">
        <f t="shared" si="1"/>
        <v>15571.2</v>
      </c>
      <c r="K35" s="6656">
        <v>72</v>
      </c>
      <c r="L35" s="6657">
        <v>17.45</v>
      </c>
      <c r="M35" s="6653">
        <v>18</v>
      </c>
      <c r="N35" s="6654">
        <v>16000</v>
      </c>
      <c r="O35" s="6655">
        <f t="shared" si="2"/>
        <v>15571.2</v>
      </c>
      <c r="P35" s="6658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6659">
        <v>9</v>
      </c>
      <c r="B36" s="6660">
        <v>2</v>
      </c>
      <c r="C36" s="6661">
        <v>2.15</v>
      </c>
      <c r="D36" s="6662">
        <v>16000</v>
      </c>
      <c r="E36" s="6663">
        <f t="shared" si="0"/>
        <v>15571.2</v>
      </c>
      <c r="F36" s="6664">
        <v>41</v>
      </c>
      <c r="G36" s="6665">
        <v>10</v>
      </c>
      <c r="H36" s="6666">
        <v>10.15</v>
      </c>
      <c r="I36" s="6662">
        <v>16000</v>
      </c>
      <c r="J36" s="6663">
        <f t="shared" si="1"/>
        <v>15571.2</v>
      </c>
      <c r="K36" s="6664">
        <v>73</v>
      </c>
      <c r="L36" s="6666">
        <v>18</v>
      </c>
      <c r="M36" s="6665">
        <v>18.149999999999999</v>
      </c>
      <c r="N36" s="6662">
        <v>16000</v>
      </c>
      <c r="O36" s="6663">
        <f t="shared" si="2"/>
        <v>15571.2</v>
      </c>
      <c r="P36" s="6667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6668">
        <v>10</v>
      </c>
      <c r="B37" s="6668">
        <v>2.15</v>
      </c>
      <c r="C37" s="6669">
        <v>2.2999999999999998</v>
      </c>
      <c r="D37" s="6670">
        <v>16000</v>
      </c>
      <c r="E37" s="6671">
        <f t="shared" si="0"/>
        <v>15571.2</v>
      </c>
      <c r="F37" s="6672">
        <v>42</v>
      </c>
      <c r="G37" s="6669">
        <v>10.15</v>
      </c>
      <c r="H37" s="6673">
        <v>10.3</v>
      </c>
      <c r="I37" s="6670">
        <v>16000</v>
      </c>
      <c r="J37" s="6671">
        <f t="shared" si="1"/>
        <v>15571.2</v>
      </c>
      <c r="K37" s="6672">
        <v>74</v>
      </c>
      <c r="L37" s="6673">
        <v>18.149999999999999</v>
      </c>
      <c r="M37" s="6669">
        <v>18.3</v>
      </c>
      <c r="N37" s="6670">
        <v>16000</v>
      </c>
      <c r="O37" s="6671">
        <f t="shared" si="2"/>
        <v>15571.2</v>
      </c>
      <c r="P37" s="6674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6675">
        <v>11</v>
      </c>
      <c r="B38" s="6676">
        <v>2.2999999999999998</v>
      </c>
      <c r="C38" s="6677">
        <v>2.4500000000000002</v>
      </c>
      <c r="D38" s="6678">
        <v>16000</v>
      </c>
      <c r="E38" s="6679">
        <f t="shared" si="0"/>
        <v>15571.2</v>
      </c>
      <c r="F38" s="6680">
        <v>43</v>
      </c>
      <c r="G38" s="6681">
        <v>10.3</v>
      </c>
      <c r="H38" s="6682">
        <v>10.45</v>
      </c>
      <c r="I38" s="6678">
        <v>16000</v>
      </c>
      <c r="J38" s="6679">
        <f t="shared" si="1"/>
        <v>15571.2</v>
      </c>
      <c r="K38" s="6680">
        <v>75</v>
      </c>
      <c r="L38" s="6682">
        <v>18.3</v>
      </c>
      <c r="M38" s="6681">
        <v>18.45</v>
      </c>
      <c r="N38" s="6678">
        <v>16000</v>
      </c>
      <c r="O38" s="6679">
        <f t="shared" si="2"/>
        <v>15571.2</v>
      </c>
      <c r="P38" s="6683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6684">
        <v>12</v>
      </c>
      <c r="B39" s="6684">
        <v>2.4500000000000002</v>
      </c>
      <c r="C39" s="6685">
        <v>3</v>
      </c>
      <c r="D39" s="6686">
        <v>16000</v>
      </c>
      <c r="E39" s="6687">
        <f t="shared" si="0"/>
        <v>15571.2</v>
      </c>
      <c r="F39" s="6688">
        <v>44</v>
      </c>
      <c r="G39" s="6685">
        <v>10.45</v>
      </c>
      <c r="H39" s="6689">
        <v>11</v>
      </c>
      <c r="I39" s="6686">
        <v>16000</v>
      </c>
      <c r="J39" s="6687">
        <f t="shared" si="1"/>
        <v>15571.2</v>
      </c>
      <c r="K39" s="6688">
        <v>76</v>
      </c>
      <c r="L39" s="6689">
        <v>18.45</v>
      </c>
      <c r="M39" s="6685">
        <v>19</v>
      </c>
      <c r="N39" s="6686">
        <v>16000</v>
      </c>
      <c r="O39" s="6687">
        <f t="shared" si="2"/>
        <v>15571.2</v>
      </c>
      <c r="P39" s="6690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6691">
        <v>13</v>
      </c>
      <c r="B40" s="6692">
        <v>3</v>
      </c>
      <c r="C40" s="6693">
        <v>3.15</v>
      </c>
      <c r="D40" s="6694">
        <v>16000</v>
      </c>
      <c r="E40" s="6695">
        <f t="shared" si="0"/>
        <v>15571.2</v>
      </c>
      <c r="F40" s="6696">
        <v>45</v>
      </c>
      <c r="G40" s="6697">
        <v>11</v>
      </c>
      <c r="H40" s="6698">
        <v>11.15</v>
      </c>
      <c r="I40" s="6694">
        <v>16000</v>
      </c>
      <c r="J40" s="6695">
        <f t="shared" si="1"/>
        <v>15571.2</v>
      </c>
      <c r="K40" s="6696">
        <v>77</v>
      </c>
      <c r="L40" s="6698">
        <v>19</v>
      </c>
      <c r="M40" s="6697">
        <v>19.149999999999999</v>
      </c>
      <c r="N40" s="6694">
        <v>16000</v>
      </c>
      <c r="O40" s="6695">
        <f t="shared" si="2"/>
        <v>15571.2</v>
      </c>
      <c r="P40" s="6699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6700">
        <v>14</v>
      </c>
      <c r="B41" s="6700">
        <v>3.15</v>
      </c>
      <c r="C41" s="6701">
        <v>3.3</v>
      </c>
      <c r="D41" s="6702">
        <v>16000</v>
      </c>
      <c r="E41" s="6703">
        <f t="shared" si="0"/>
        <v>15571.2</v>
      </c>
      <c r="F41" s="6704">
        <v>46</v>
      </c>
      <c r="G41" s="6705">
        <v>11.15</v>
      </c>
      <c r="H41" s="6701">
        <v>11.3</v>
      </c>
      <c r="I41" s="6702">
        <v>16000</v>
      </c>
      <c r="J41" s="6703">
        <f t="shared" si="1"/>
        <v>15571.2</v>
      </c>
      <c r="K41" s="6704">
        <v>78</v>
      </c>
      <c r="L41" s="6701">
        <v>19.149999999999999</v>
      </c>
      <c r="M41" s="6705">
        <v>19.3</v>
      </c>
      <c r="N41" s="6702">
        <v>16000</v>
      </c>
      <c r="O41" s="6703">
        <f t="shared" si="2"/>
        <v>15571.2</v>
      </c>
      <c r="P41" s="6706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6707">
        <v>15</v>
      </c>
      <c r="B42" s="6708">
        <v>3.3</v>
      </c>
      <c r="C42" s="6709">
        <v>3.45</v>
      </c>
      <c r="D42" s="6710">
        <v>16000</v>
      </c>
      <c r="E42" s="6711">
        <f t="shared" si="0"/>
        <v>15571.2</v>
      </c>
      <c r="F42" s="6712">
        <v>47</v>
      </c>
      <c r="G42" s="6713">
        <v>11.3</v>
      </c>
      <c r="H42" s="6714">
        <v>11.45</v>
      </c>
      <c r="I42" s="6710">
        <v>16000</v>
      </c>
      <c r="J42" s="6711">
        <f t="shared" si="1"/>
        <v>15571.2</v>
      </c>
      <c r="K42" s="6712">
        <v>79</v>
      </c>
      <c r="L42" s="6714">
        <v>19.3</v>
      </c>
      <c r="M42" s="6713">
        <v>19.45</v>
      </c>
      <c r="N42" s="6710">
        <v>16000</v>
      </c>
      <c r="O42" s="6711">
        <f t="shared" si="2"/>
        <v>15571.2</v>
      </c>
      <c r="P42" s="6715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6716">
        <v>16</v>
      </c>
      <c r="B43" s="6716">
        <v>3.45</v>
      </c>
      <c r="C43" s="6717">
        <v>4</v>
      </c>
      <c r="D43" s="6718">
        <v>16000</v>
      </c>
      <c r="E43" s="6719">
        <f t="shared" si="0"/>
        <v>15571.2</v>
      </c>
      <c r="F43" s="6720">
        <v>48</v>
      </c>
      <c r="G43" s="6721">
        <v>11.45</v>
      </c>
      <c r="H43" s="6717">
        <v>12</v>
      </c>
      <c r="I43" s="6718">
        <v>16000</v>
      </c>
      <c r="J43" s="6719">
        <f t="shared" si="1"/>
        <v>15571.2</v>
      </c>
      <c r="K43" s="6720">
        <v>80</v>
      </c>
      <c r="L43" s="6717">
        <v>19.45</v>
      </c>
      <c r="M43" s="6717">
        <v>20</v>
      </c>
      <c r="N43" s="6718">
        <v>16000</v>
      </c>
      <c r="O43" s="6719">
        <f t="shared" si="2"/>
        <v>15571.2</v>
      </c>
      <c r="P43" s="6722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6723">
        <v>17</v>
      </c>
      <c r="B44" s="6724">
        <v>4</v>
      </c>
      <c r="C44" s="6725">
        <v>4.1500000000000004</v>
      </c>
      <c r="D44" s="6726">
        <v>16000</v>
      </c>
      <c r="E44" s="6727">
        <f t="shared" si="0"/>
        <v>15571.2</v>
      </c>
      <c r="F44" s="6728">
        <v>49</v>
      </c>
      <c r="G44" s="6729">
        <v>12</v>
      </c>
      <c r="H44" s="6730">
        <v>12.15</v>
      </c>
      <c r="I44" s="6726">
        <v>16000</v>
      </c>
      <c r="J44" s="6727">
        <f t="shared" si="1"/>
        <v>15571.2</v>
      </c>
      <c r="K44" s="6728">
        <v>81</v>
      </c>
      <c r="L44" s="6730">
        <v>20</v>
      </c>
      <c r="M44" s="6729">
        <v>20.149999999999999</v>
      </c>
      <c r="N44" s="6726">
        <v>16000</v>
      </c>
      <c r="O44" s="6727">
        <f t="shared" si="2"/>
        <v>15571.2</v>
      </c>
      <c r="P44" s="6731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6732">
        <v>18</v>
      </c>
      <c r="B45" s="6732">
        <v>4.1500000000000004</v>
      </c>
      <c r="C45" s="6733">
        <v>4.3</v>
      </c>
      <c r="D45" s="6734">
        <v>16000</v>
      </c>
      <c r="E45" s="6735">
        <f t="shared" si="0"/>
        <v>15571.2</v>
      </c>
      <c r="F45" s="6736">
        <v>50</v>
      </c>
      <c r="G45" s="6737">
        <v>12.15</v>
      </c>
      <c r="H45" s="6733">
        <v>12.3</v>
      </c>
      <c r="I45" s="6734">
        <v>16000</v>
      </c>
      <c r="J45" s="6735">
        <f t="shared" si="1"/>
        <v>15571.2</v>
      </c>
      <c r="K45" s="6736">
        <v>82</v>
      </c>
      <c r="L45" s="6733">
        <v>20.149999999999999</v>
      </c>
      <c r="M45" s="6737">
        <v>20.3</v>
      </c>
      <c r="N45" s="6734">
        <v>16000</v>
      </c>
      <c r="O45" s="6735">
        <f t="shared" si="2"/>
        <v>15571.2</v>
      </c>
      <c r="P45" s="6738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6739">
        <v>19</v>
      </c>
      <c r="B46" s="6740">
        <v>4.3</v>
      </c>
      <c r="C46" s="6741">
        <v>4.45</v>
      </c>
      <c r="D46" s="6742">
        <v>16000</v>
      </c>
      <c r="E46" s="6743">
        <f t="shared" si="0"/>
        <v>15571.2</v>
      </c>
      <c r="F46" s="6744">
        <v>51</v>
      </c>
      <c r="G46" s="6745">
        <v>12.3</v>
      </c>
      <c r="H46" s="6746">
        <v>12.45</v>
      </c>
      <c r="I46" s="6742">
        <v>16000</v>
      </c>
      <c r="J46" s="6743">
        <f t="shared" si="1"/>
        <v>15571.2</v>
      </c>
      <c r="K46" s="6744">
        <v>83</v>
      </c>
      <c r="L46" s="6746">
        <v>20.3</v>
      </c>
      <c r="M46" s="6745">
        <v>20.45</v>
      </c>
      <c r="N46" s="6742">
        <v>16000</v>
      </c>
      <c r="O46" s="6743">
        <f t="shared" si="2"/>
        <v>15571.2</v>
      </c>
      <c r="P46" s="6747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6748">
        <v>20</v>
      </c>
      <c r="B47" s="6748">
        <v>4.45</v>
      </c>
      <c r="C47" s="6749">
        <v>5</v>
      </c>
      <c r="D47" s="6750">
        <v>16000</v>
      </c>
      <c r="E47" s="6751">
        <f t="shared" si="0"/>
        <v>15571.2</v>
      </c>
      <c r="F47" s="6752">
        <v>52</v>
      </c>
      <c r="G47" s="6753">
        <v>12.45</v>
      </c>
      <c r="H47" s="6749">
        <v>13</v>
      </c>
      <c r="I47" s="6750">
        <v>16000</v>
      </c>
      <c r="J47" s="6751">
        <f t="shared" si="1"/>
        <v>15571.2</v>
      </c>
      <c r="K47" s="6752">
        <v>84</v>
      </c>
      <c r="L47" s="6749">
        <v>20.45</v>
      </c>
      <c r="M47" s="6753">
        <v>21</v>
      </c>
      <c r="N47" s="6750">
        <v>16000</v>
      </c>
      <c r="O47" s="6751">
        <f t="shared" si="2"/>
        <v>15571.2</v>
      </c>
      <c r="P47" s="6754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6755">
        <v>21</v>
      </c>
      <c r="B48" s="6756">
        <v>5</v>
      </c>
      <c r="C48" s="6757">
        <v>5.15</v>
      </c>
      <c r="D48" s="6758">
        <v>16000</v>
      </c>
      <c r="E48" s="6759">
        <f t="shared" si="0"/>
        <v>15571.2</v>
      </c>
      <c r="F48" s="6760">
        <v>53</v>
      </c>
      <c r="G48" s="6756">
        <v>13</v>
      </c>
      <c r="H48" s="6761">
        <v>13.15</v>
      </c>
      <c r="I48" s="6758">
        <v>16000</v>
      </c>
      <c r="J48" s="6759">
        <f t="shared" si="1"/>
        <v>15571.2</v>
      </c>
      <c r="K48" s="6760">
        <v>85</v>
      </c>
      <c r="L48" s="6761">
        <v>21</v>
      </c>
      <c r="M48" s="6756">
        <v>21.15</v>
      </c>
      <c r="N48" s="6758">
        <v>16000</v>
      </c>
      <c r="O48" s="6759">
        <f t="shared" si="2"/>
        <v>15571.2</v>
      </c>
      <c r="P48" s="6762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6763">
        <v>22</v>
      </c>
      <c r="B49" s="6764">
        <v>5.15</v>
      </c>
      <c r="C49" s="6765">
        <v>5.3</v>
      </c>
      <c r="D49" s="6766">
        <v>16000</v>
      </c>
      <c r="E49" s="6767">
        <f t="shared" si="0"/>
        <v>15571.2</v>
      </c>
      <c r="F49" s="6768">
        <v>54</v>
      </c>
      <c r="G49" s="6769">
        <v>13.15</v>
      </c>
      <c r="H49" s="6765">
        <v>13.3</v>
      </c>
      <c r="I49" s="6766">
        <v>16000</v>
      </c>
      <c r="J49" s="6767">
        <f t="shared" si="1"/>
        <v>15571.2</v>
      </c>
      <c r="K49" s="6768">
        <v>86</v>
      </c>
      <c r="L49" s="6765">
        <v>21.15</v>
      </c>
      <c r="M49" s="6769">
        <v>21.3</v>
      </c>
      <c r="N49" s="6766">
        <v>16000</v>
      </c>
      <c r="O49" s="6767">
        <f t="shared" si="2"/>
        <v>15571.2</v>
      </c>
      <c r="P49" s="6770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6771">
        <v>23</v>
      </c>
      <c r="B50" s="6772">
        <v>5.3</v>
      </c>
      <c r="C50" s="6773">
        <v>5.45</v>
      </c>
      <c r="D50" s="6774">
        <v>16000</v>
      </c>
      <c r="E50" s="6775">
        <f t="shared" si="0"/>
        <v>15571.2</v>
      </c>
      <c r="F50" s="6776">
        <v>55</v>
      </c>
      <c r="G50" s="6772">
        <v>13.3</v>
      </c>
      <c r="H50" s="6777">
        <v>13.45</v>
      </c>
      <c r="I50" s="6774">
        <v>16000</v>
      </c>
      <c r="J50" s="6775">
        <f t="shared" si="1"/>
        <v>15571.2</v>
      </c>
      <c r="K50" s="6776">
        <v>87</v>
      </c>
      <c r="L50" s="6777">
        <v>21.3</v>
      </c>
      <c r="M50" s="6772">
        <v>21.45</v>
      </c>
      <c r="N50" s="6774">
        <v>16000</v>
      </c>
      <c r="O50" s="6775">
        <f t="shared" si="2"/>
        <v>15571.2</v>
      </c>
      <c r="P50" s="6778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6779">
        <v>24</v>
      </c>
      <c r="B51" s="6780">
        <v>5.45</v>
      </c>
      <c r="C51" s="6781">
        <v>6</v>
      </c>
      <c r="D51" s="6782">
        <v>16000</v>
      </c>
      <c r="E51" s="6783">
        <f t="shared" si="0"/>
        <v>15571.2</v>
      </c>
      <c r="F51" s="6784">
        <v>56</v>
      </c>
      <c r="G51" s="6785">
        <v>13.45</v>
      </c>
      <c r="H51" s="6781">
        <v>14</v>
      </c>
      <c r="I51" s="6782">
        <v>16000</v>
      </c>
      <c r="J51" s="6783">
        <f t="shared" si="1"/>
        <v>15571.2</v>
      </c>
      <c r="K51" s="6784">
        <v>88</v>
      </c>
      <c r="L51" s="6781">
        <v>21.45</v>
      </c>
      <c r="M51" s="6785">
        <v>22</v>
      </c>
      <c r="N51" s="6782">
        <v>16000</v>
      </c>
      <c r="O51" s="6783">
        <f t="shared" si="2"/>
        <v>15571.2</v>
      </c>
      <c r="P51" s="6786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6787">
        <v>25</v>
      </c>
      <c r="B52" s="6788">
        <v>6</v>
      </c>
      <c r="C52" s="6789">
        <v>6.15</v>
      </c>
      <c r="D52" s="6790">
        <v>16000</v>
      </c>
      <c r="E52" s="6791">
        <f t="shared" si="0"/>
        <v>15571.2</v>
      </c>
      <c r="F52" s="6792">
        <v>57</v>
      </c>
      <c r="G52" s="6788">
        <v>14</v>
      </c>
      <c r="H52" s="6793">
        <v>14.15</v>
      </c>
      <c r="I52" s="6790">
        <v>16000</v>
      </c>
      <c r="J52" s="6791">
        <f t="shared" si="1"/>
        <v>15571.2</v>
      </c>
      <c r="K52" s="6792">
        <v>89</v>
      </c>
      <c r="L52" s="6793">
        <v>22</v>
      </c>
      <c r="M52" s="6788">
        <v>22.15</v>
      </c>
      <c r="N52" s="6790">
        <v>16000</v>
      </c>
      <c r="O52" s="6791">
        <f t="shared" si="2"/>
        <v>15571.2</v>
      </c>
      <c r="P52" s="6794"/>
      <c r="Q52" s="1" t="s">
        <v>163</v>
      </c>
      <c r="R52" s="1"/>
      <c r="S52" s="10733">
        <f>AVERAGE(S28:S51)</f>
        <v>16000</v>
      </c>
    </row>
    <row r="53" spans="1:19" x14ac:dyDescent="0.2">
      <c r="A53" s="6795">
        <v>26</v>
      </c>
      <c r="B53" s="6796">
        <v>6.15</v>
      </c>
      <c r="C53" s="6797">
        <v>6.3</v>
      </c>
      <c r="D53" s="6798">
        <v>16000</v>
      </c>
      <c r="E53" s="6799">
        <f t="shared" si="0"/>
        <v>15571.2</v>
      </c>
      <c r="F53" s="6800">
        <v>58</v>
      </c>
      <c r="G53" s="6801">
        <v>14.15</v>
      </c>
      <c r="H53" s="6797">
        <v>14.3</v>
      </c>
      <c r="I53" s="6798">
        <v>16000</v>
      </c>
      <c r="J53" s="6799">
        <f t="shared" si="1"/>
        <v>15571.2</v>
      </c>
      <c r="K53" s="6800">
        <v>90</v>
      </c>
      <c r="L53" s="6797">
        <v>22.15</v>
      </c>
      <c r="M53" s="6801">
        <v>22.3</v>
      </c>
      <c r="N53" s="6798">
        <v>16000</v>
      </c>
      <c r="O53" s="6799">
        <f t="shared" si="2"/>
        <v>15571.2</v>
      </c>
      <c r="P53" s="6802"/>
    </row>
    <row r="54" spans="1:19" x14ac:dyDescent="0.2">
      <c r="A54" s="6803">
        <v>27</v>
      </c>
      <c r="B54" s="6804">
        <v>6.3</v>
      </c>
      <c r="C54" s="6805">
        <v>6.45</v>
      </c>
      <c r="D54" s="6806">
        <v>16000</v>
      </c>
      <c r="E54" s="6807">
        <f t="shared" si="0"/>
        <v>15571.2</v>
      </c>
      <c r="F54" s="6808">
        <v>59</v>
      </c>
      <c r="G54" s="6804">
        <v>14.3</v>
      </c>
      <c r="H54" s="6809">
        <v>14.45</v>
      </c>
      <c r="I54" s="6806">
        <v>16000</v>
      </c>
      <c r="J54" s="6807">
        <f t="shared" si="1"/>
        <v>15571.2</v>
      </c>
      <c r="K54" s="6808">
        <v>91</v>
      </c>
      <c r="L54" s="6809">
        <v>22.3</v>
      </c>
      <c r="M54" s="6804">
        <v>22.45</v>
      </c>
      <c r="N54" s="6806">
        <v>16000</v>
      </c>
      <c r="O54" s="6807">
        <f t="shared" si="2"/>
        <v>15571.2</v>
      </c>
      <c r="P54" s="6810"/>
    </row>
    <row r="55" spans="1:19" x14ac:dyDescent="0.2">
      <c r="A55" s="6811">
        <v>28</v>
      </c>
      <c r="B55" s="6812">
        <v>6.45</v>
      </c>
      <c r="C55" s="6813">
        <v>7</v>
      </c>
      <c r="D55" s="6814">
        <v>16000</v>
      </c>
      <c r="E55" s="6815">
        <f t="shared" si="0"/>
        <v>15571.2</v>
      </c>
      <c r="F55" s="6816">
        <v>60</v>
      </c>
      <c r="G55" s="6817">
        <v>14.45</v>
      </c>
      <c r="H55" s="6817">
        <v>15</v>
      </c>
      <c r="I55" s="6814">
        <v>16000</v>
      </c>
      <c r="J55" s="6815">
        <f t="shared" si="1"/>
        <v>15571.2</v>
      </c>
      <c r="K55" s="6816">
        <v>92</v>
      </c>
      <c r="L55" s="6813">
        <v>22.45</v>
      </c>
      <c r="M55" s="6817">
        <v>23</v>
      </c>
      <c r="N55" s="6814">
        <v>16000</v>
      </c>
      <c r="O55" s="6815">
        <f t="shared" si="2"/>
        <v>15571.2</v>
      </c>
      <c r="P55" s="6818"/>
    </row>
    <row r="56" spans="1:19" x14ac:dyDescent="0.2">
      <c r="A56" s="6819">
        <v>29</v>
      </c>
      <c r="B56" s="6820">
        <v>7</v>
      </c>
      <c r="C56" s="6821">
        <v>7.15</v>
      </c>
      <c r="D56" s="6822">
        <v>16000</v>
      </c>
      <c r="E56" s="6823">
        <f t="shared" si="0"/>
        <v>15571.2</v>
      </c>
      <c r="F56" s="6824">
        <v>61</v>
      </c>
      <c r="G56" s="6820">
        <v>15</v>
      </c>
      <c r="H56" s="6820">
        <v>15.15</v>
      </c>
      <c r="I56" s="6822">
        <v>16000</v>
      </c>
      <c r="J56" s="6823">
        <f t="shared" si="1"/>
        <v>15571.2</v>
      </c>
      <c r="K56" s="6824">
        <v>93</v>
      </c>
      <c r="L56" s="6825">
        <v>23</v>
      </c>
      <c r="M56" s="6820">
        <v>23.15</v>
      </c>
      <c r="N56" s="6822">
        <v>16000</v>
      </c>
      <c r="O56" s="6823">
        <f t="shared" si="2"/>
        <v>15571.2</v>
      </c>
      <c r="P56" s="6826"/>
    </row>
    <row r="57" spans="1:19" x14ac:dyDescent="0.2">
      <c r="A57" s="6827">
        <v>30</v>
      </c>
      <c r="B57" s="6828">
        <v>7.15</v>
      </c>
      <c r="C57" s="6829">
        <v>7.3</v>
      </c>
      <c r="D57" s="6830">
        <v>16000</v>
      </c>
      <c r="E57" s="6831">
        <f t="shared" si="0"/>
        <v>15571.2</v>
      </c>
      <c r="F57" s="6832">
        <v>62</v>
      </c>
      <c r="G57" s="6833">
        <v>15.15</v>
      </c>
      <c r="H57" s="6833">
        <v>15.3</v>
      </c>
      <c r="I57" s="6830">
        <v>16000</v>
      </c>
      <c r="J57" s="6831">
        <f t="shared" si="1"/>
        <v>15571.2</v>
      </c>
      <c r="K57" s="6832">
        <v>94</v>
      </c>
      <c r="L57" s="6833">
        <v>23.15</v>
      </c>
      <c r="M57" s="6833">
        <v>23.3</v>
      </c>
      <c r="N57" s="6830">
        <v>16000</v>
      </c>
      <c r="O57" s="6831">
        <f t="shared" si="2"/>
        <v>15571.2</v>
      </c>
      <c r="P57" s="6834"/>
    </row>
    <row r="58" spans="1:19" x14ac:dyDescent="0.2">
      <c r="A58" s="6835">
        <v>31</v>
      </c>
      <c r="B58" s="6836">
        <v>7.3</v>
      </c>
      <c r="C58" s="6837">
        <v>7.45</v>
      </c>
      <c r="D58" s="6838">
        <v>16000</v>
      </c>
      <c r="E58" s="6839">
        <f t="shared" si="0"/>
        <v>15571.2</v>
      </c>
      <c r="F58" s="6840">
        <v>63</v>
      </c>
      <c r="G58" s="6836">
        <v>15.3</v>
      </c>
      <c r="H58" s="6836">
        <v>15.45</v>
      </c>
      <c r="I58" s="6838">
        <v>16000</v>
      </c>
      <c r="J58" s="6839">
        <f t="shared" si="1"/>
        <v>15571.2</v>
      </c>
      <c r="K58" s="6840">
        <v>95</v>
      </c>
      <c r="L58" s="6836">
        <v>23.3</v>
      </c>
      <c r="M58" s="6836">
        <v>23.45</v>
      </c>
      <c r="N58" s="6838">
        <v>16000</v>
      </c>
      <c r="O58" s="6839">
        <f t="shared" si="2"/>
        <v>15571.2</v>
      </c>
      <c r="P58" s="6841"/>
    </row>
    <row r="59" spans="1:19" x14ac:dyDescent="0.2">
      <c r="A59" s="6842">
        <v>32</v>
      </c>
      <c r="B59" s="6843">
        <v>7.45</v>
      </c>
      <c r="C59" s="6844">
        <v>8</v>
      </c>
      <c r="D59" s="6845">
        <v>16000</v>
      </c>
      <c r="E59" s="6846">
        <f t="shared" si="0"/>
        <v>15571.2</v>
      </c>
      <c r="F59" s="6847">
        <v>64</v>
      </c>
      <c r="G59" s="6848">
        <v>15.45</v>
      </c>
      <c r="H59" s="6848">
        <v>16</v>
      </c>
      <c r="I59" s="6845">
        <v>16000</v>
      </c>
      <c r="J59" s="6846">
        <f t="shared" si="1"/>
        <v>15571.2</v>
      </c>
      <c r="K59" s="6847">
        <v>96</v>
      </c>
      <c r="L59" s="6848">
        <v>23.45</v>
      </c>
      <c r="M59" s="6848">
        <v>24</v>
      </c>
      <c r="N59" s="6845">
        <v>16000</v>
      </c>
      <c r="O59" s="6846">
        <f t="shared" si="2"/>
        <v>15571.2</v>
      </c>
      <c r="P59" s="6849"/>
    </row>
    <row r="60" spans="1:19" x14ac:dyDescent="0.2">
      <c r="A60" s="6850" t="s">
        <v>27</v>
      </c>
      <c r="B60" s="6851"/>
      <c r="C60" s="6851"/>
      <c r="D60" s="6852">
        <f>SUM(D28:D59)</f>
        <v>512000</v>
      </c>
      <c r="E60" s="6853">
        <f>SUM(E28:E59)</f>
        <v>498278.40000000026</v>
      </c>
      <c r="F60" s="6851"/>
      <c r="G60" s="6851"/>
      <c r="H60" s="6851"/>
      <c r="I60" s="6852">
        <f>SUM(I28:I59)</f>
        <v>512000</v>
      </c>
      <c r="J60" s="6853">
        <f>SUM(J28:J59)</f>
        <v>498278.40000000026</v>
      </c>
      <c r="K60" s="6851"/>
      <c r="L60" s="6851"/>
      <c r="M60" s="6851"/>
      <c r="N60" s="6851">
        <f>SUM(N28:N59)</f>
        <v>512000</v>
      </c>
      <c r="O60" s="6853">
        <f>SUM(O28:O59)</f>
        <v>498278.40000000026</v>
      </c>
      <c r="P60" s="6854"/>
    </row>
    <row r="64" spans="1:19" x14ac:dyDescent="0.2">
      <c r="A64" t="s">
        <v>91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6855"/>
      <c r="B66" s="6856"/>
      <c r="C66" s="6856"/>
      <c r="D66" s="6857"/>
      <c r="E66" s="6856"/>
      <c r="F66" s="6856"/>
      <c r="G66" s="6856"/>
      <c r="H66" s="6856"/>
      <c r="I66" s="6857"/>
      <c r="J66" s="6858"/>
      <c r="K66" s="6856"/>
      <c r="L66" s="6856"/>
      <c r="M66" s="6856"/>
      <c r="N66" s="6856"/>
      <c r="O66" s="6856"/>
      <c r="P66" s="6859"/>
    </row>
    <row r="67" spans="1:16" x14ac:dyDescent="0.2">
      <c r="A67" s="6860" t="s">
        <v>28</v>
      </c>
      <c r="B67" s="6861"/>
      <c r="C67" s="6861"/>
      <c r="D67" s="6862"/>
      <c r="E67" s="6863"/>
      <c r="F67" s="6861"/>
      <c r="G67" s="6861"/>
      <c r="H67" s="6863"/>
      <c r="I67" s="6862"/>
      <c r="J67" s="6864"/>
      <c r="K67" s="6861"/>
      <c r="L67" s="6861"/>
      <c r="M67" s="6861"/>
      <c r="N67" s="6861"/>
      <c r="O67" s="6861"/>
      <c r="P67" s="6865"/>
    </row>
    <row r="68" spans="1:16" x14ac:dyDescent="0.2">
      <c r="A68" s="6866"/>
      <c r="B68" s="6867"/>
      <c r="C68" s="6867"/>
      <c r="D68" s="6867"/>
      <c r="E68" s="6867"/>
      <c r="F68" s="6867"/>
      <c r="G68" s="6867"/>
      <c r="H68" s="6867"/>
      <c r="I68" s="6867"/>
      <c r="J68" s="6867"/>
      <c r="K68" s="6867"/>
      <c r="L68" s="6868"/>
      <c r="M68" s="6868"/>
      <c r="N68" s="6868"/>
      <c r="O68" s="6868"/>
      <c r="P68" s="6869"/>
    </row>
    <row r="69" spans="1:16" x14ac:dyDescent="0.2">
      <c r="A69" s="6870"/>
      <c r="B69" s="6871"/>
      <c r="C69" s="6871"/>
      <c r="D69" s="6872"/>
      <c r="E69" s="6873"/>
      <c r="F69" s="6871"/>
      <c r="G69" s="6871"/>
      <c r="H69" s="6873"/>
      <c r="I69" s="6872"/>
      <c r="J69" s="6874"/>
      <c r="K69" s="6871"/>
      <c r="L69" s="6871"/>
      <c r="M69" s="6871"/>
      <c r="N69" s="6871"/>
      <c r="O69" s="6871"/>
      <c r="P69" s="6875"/>
    </row>
    <row r="70" spans="1:16" x14ac:dyDescent="0.2">
      <c r="A70" s="6876"/>
      <c r="B70" s="6877"/>
      <c r="C70" s="6877"/>
      <c r="D70" s="6878"/>
      <c r="E70" s="6879"/>
      <c r="F70" s="6877"/>
      <c r="G70" s="6877"/>
      <c r="H70" s="6879"/>
      <c r="I70" s="6878"/>
      <c r="J70" s="6877"/>
      <c r="K70" s="6877"/>
      <c r="L70" s="6877"/>
      <c r="M70" s="6877"/>
      <c r="N70" s="6877"/>
      <c r="O70" s="6877"/>
      <c r="P70" s="6880"/>
    </row>
    <row r="71" spans="1:16" x14ac:dyDescent="0.2">
      <c r="A71" s="6881"/>
      <c r="B71" s="6882"/>
      <c r="C71" s="6882"/>
      <c r="D71" s="6883"/>
      <c r="E71" s="6884"/>
      <c r="F71" s="6882"/>
      <c r="G71" s="6882"/>
      <c r="H71" s="6884"/>
      <c r="I71" s="6883"/>
      <c r="J71" s="6882"/>
      <c r="K71" s="6882"/>
      <c r="L71" s="6882"/>
      <c r="M71" s="6882"/>
      <c r="N71" s="6882"/>
      <c r="O71" s="6882"/>
      <c r="P71" s="6885"/>
    </row>
    <row r="72" spans="1:16" x14ac:dyDescent="0.2">
      <c r="A72" s="6886"/>
      <c r="B72" s="6887"/>
      <c r="C72" s="6887"/>
      <c r="D72" s="6888"/>
      <c r="E72" s="6889"/>
      <c r="F72" s="6887"/>
      <c r="G72" s="6887"/>
      <c r="H72" s="6889"/>
      <c r="I72" s="6888"/>
      <c r="J72" s="6887"/>
      <c r="K72" s="6887"/>
      <c r="L72" s="6887"/>
      <c r="M72" s="6887" t="s">
        <v>29</v>
      </c>
      <c r="N72" s="6887"/>
      <c r="O72" s="6887"/>
      <c r="P72" s="6890"/>
    </row>
    <row r="73" spans="1:16" x14ac:dyDescent="0.2">
      <c r="A73" s="6891"/>
      <c r="B73" s="6892"/>
      <c r="C73" s="6892"/>
      <c r="D73" s="6893"/>
      <c r="E73" s="6894"/>
      <c r="F73" s="6892"/>
      <c r="G73" s="6892"/>
      <c r="H73" s="6894"/>
      <c r="I73" s="6893"/>
      <c r="J73" s="6892"/>
      <c r="K73" s="6892"/>
      <c r="L73" s="6892"/>
      <c r="M73" s="6892" t="s">
        <v>30</v>
      </c>
      <c r="N73" s="6892"/>
      <c r="O73" s="6892"/>
      <c r="P73" s="6895"/>
    </row>
    <row r="74" spans="1:16" ht="15.75" x14ac:dyDescent="0.25">
      <c r="E74" s="6896"/>
      <c r="H74" s="6896"/>
    </row>
    <row r="75" spans="1:16" ht="15.75" x14ac:dyDescent="0.25">
      <c r="C75" s="6897"/>
      <c r="E75" s="6898"/>
      <c r="H75" s="6898"/>
    </row>
    <row r="76" spans="1:16" ht="15.75" x14ac:dyDescent="0.25">
      <c r="E76" s="6899"/>
      <c r="H76" s="6899"/>
    </row>
    <row r="77" spans="1:16" ht="15.75" x14ac:dyDescent="0.25">
      <c r="E77" s="6900"/>
      <c r="H77" s="6900"/>
    </row>
    <row r="78" spans="1:16" ht="15.75" x14ac:dyDescent="0.25">
      <c r="E78" s="6901"/>
      <c r="H78" s="6901"/>
    </row>
    <row r="79" spans="1:16" ht="15.75" x14ac:dyDescent="0.25">
      <c r="E79" s="6902"/>
      <c r="H79" s="6902"/>
    </row>
    <row r="80" spans="1:16" ht="15.75" x14ac:dyDescent="0.25">
      <c r="E80" s="6903"/>
      <c r="H80" s="6903"/>
    </row>
    <row r="81" spans="5:13" ht="15.75" x14ac:dyDescent="0.25">
      <c r="E81" s="6904"/>
      <c r="H81" s="6904"/>
    </row>
    <row r="82" spans="5:13" ht="15.75" x14ac:dyDescent="0.25">
      <c r="E82" s="6905"/>
      <c r="H82" s="6905"/>
    </row>
    <row r="83" spans="5:13" ht="15.75" x14ac:dyDescent="0.25">
      <c r="E83" s="6906"/>
      <c r="H83" s="6906"/>
    </row>
    <row r="84" spans="5:13" ht="15.75" x14ac:dyDescent="0.25">
      <c r="E84" s="6907"/>
      <c r="H84" s="6907"/>
    </row>
    <row r="85" spans="5:13" ht="15.75" x14ac:dyDescent="0.25">
      <c r="E85" s="6908"/>
      <c r="H85" s="6908"/>
    </row>
    <row r="86" spans="5:13" ht="15.75" x14ac:dyDescent="0.25">
      <c r="E86" s="6909"/>
      <c r="H86" s="6909"/>
    </row>
    <row r="87" spans="5:13" ht="15.75" x14ac:dyDescent="0.25">
      <c r="E87" s="6910"/>
      <c r="H87" s="6910"/>
    </row>
    <row r="88" spans="5:13" ht="15.75" x14ac:dyDescent="0.25">
      <c r="E88" s="6911"/>
      <c r="H88" s="6911"/>
    </row>
    <row r="89" spans="5:13" ht="15.75" x14ac:dyDescent="0.25">
      <c r="E89" s="6912"/>
      <c r="H89" s="6912"/>
    </row>
    <row r="90" spans="5:13" ht="15.75" x14ac:dyDescent="0.25">
      <c r="E90" s="6913"/>
      <c r="H90" s="6913"/>
    </row>
    <row r="91" spans="5:13" ht="15.75" x14ac:dyDescent="0.25">
      <c r="E91" s="6914"/>
      <c r="H91" s="6914"/>
    </row>
    <row r="92" spans="5:13" ht="15.75" x14ac:dyDescent="0.25">
      <c r="E92" s="6915"/>
      <c r="H92" s="6915"/>
    </row>
    <row r="93" spans="5:13" ht="15.75" x14ac:dyDescent="0.25">
      <c r="E93" s="6916"/>
      <c r="H93" s="6916"/>
    </row>
    <row r="94" spans="5:13" ht="15.75" x14ac:dyDescent="0.25">
      <c r="E94" s="6917"/>
      <c r="H94" s="6917"/>
    </row>
    <row r="95" spans="5:13" ht="15.75" x14ac:dyDescent="0.25">
      <c r="E95" s="6918"/>
      <c r="H95" s="6918"/>
    </row>
    <row r="96" spans="5:13" ht="15.75" x14ac:dyDescent="0.25">
      <c r="E96" s="6919"/>
      <c r="H96" s="6919"/>
      <c r="M96" s="6920" t="s">
        <v>8</v>
      </c>
    </row>
    <row r="97" spans="5:14" ht="15.75" x14ac:dyDescent="0.25">
      <c r="E97" s="6921"/>
      <c r="H97" s="6921"/>
    </row>
    <row r="98" spans="5:14" ht="15.75" x14ac:dyDescent="0.25">
      <c r="E98" s="6922"/>
      <c r="H98" s="6922"/>
    </row>
    <row r="99" spans="5:14" ht="15.75" x14ac:dyDescent="0.25">
      <c r="E99" s="6923"/>
      <c r="H99" s="6923"/>
    </row>
    <row r="101" spans="5:14" x14ac:dyDescent="0.2">
      <c r="N101" s="6924"/>
    </row>
    <row r="126" spans="4:4" x14ac:dyDescent="0.2">
      <c r="D126" s="6925"/>
    </row>
  </sheetData>
  <mergeCells count="1">
    <mergeCell ref="Q27:R27"/>
  </mergeCells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6926"/>
      <c r="B1" s="6927"/>
      <c r="C1" s="6927"/>
      <c r="D1" s="6928"/>
      <c r="E1" s="6927"/>
      <c r="F1" s="6927"/>
      <c r="G1" s="6927"/>
      <c r="H1" s="6927"/>
      <c r="I1" s="6928"/>
      <c r="J1" s="6927"/>
      <c r="K1" s="6927"/>
      <c r="L1" s="6927"/>
      <c r="M1" s="6927"/>
      <c r="N1" s="6927"/>
      <c r="O1" s="6927"/>
      <c r="P1" s="6929"/>
    </row>
    <row r="2" spans="1:16" ht="12.75" customHeight="1" x14ac:dyDescent="0.2">
      <c r="A2" s="6930" t="s">
        <v>0</v>
      </c>
      <c r="B2" s="6931"/>
      <c r="C2" s="6931"/>
      <c r="D2" s="6931"/>
      <c r="E2" s="6931"/>
      <c r="F2" s="6931"/>
      <c r="G2" s="6931"/>
      <c r="H2" s="6931"/>
      <c r="I2" s="6931"/>
      <c r="J2" s="6931"/>
      <c r="K2" s="6931"/>
      <c r="L2" s="6931"/>
      <c r="M2" s="6931"/>
      <c r="N2" s="6931"/>
      <c r="O2" s="6931"/>
      <c r="P2" s="6932"/>
    </row>
    <row r="3" spans="1:16" ht="12.75" customHeight="1" x14ac:dyDescent="0.2">
      <c r="A3" s="6933"/>
      <c r="B3" s="6934"/>
      <c r="C3" s="6934"/>
      <c r="D3" s="6934"/>
      <c r="E3" s="6934"/>
      <c r="F3" s="6934"/>
      <c r="G3" s="6934"/>
      <c r="H3" s="6934"/>
      <c r="I3" s="6934"/>
      <c r="J3" s="6934"/>
      <c r="K3" s="6934"/>
      <c r="L3" s="6934"/>
      <c r="M3" s="6934"/>
      <c r="N3" s="6934"/>
      <c r="O3" s="6934"/>
      <c r="P3" s="6935"/>
    </row>
    <row r="4" spans="1:16" ht="12.75" customHeight="1" x14ac:dyDescent="0.2">
      <c r="A4" s="6936" t="s">
        <v>92</v>
      </c>
      <c r="B4" s="6937"/>
      <c r="C4" s="6937"/>
      <c r="D4" s="6937"/>
      <c r="E4" s="6937"/>
      <c r="F4" s="6937"/>
      <c r="G4" s="6937"/>
      <c r="H4" s="6937"/>
      <c r="I4" s="6937"/>
      <c r="J4" s="6938"/>
      <c r="K4" s="6939"/>
      <c r="L4" s="6939"/>
      <c r="M4" s="6939"/>
      <c r="N4" s="6939"/>
      <c r="O4" s="6939"/>
      <c r="P4" s="6940"/>
    </row>
    <row r="5" spans="1:16" ht="12.75" customHeight="1" x14ac:dyDescent="0.2">
      <c r="A5" s="6941"/>
      <c r="B5" s="6942"/>
      <c r="C5" s="6942"/>
      <c r="D5" s="6943"/>
      <c r="E5" s="6942"/>
      <c r="F5" s="6942"/>
      <c r="G5" s="6942"/>
      <c r="H5" s="6942"/>
      <c r="I5" s="6943"/>
      <c r="J5" s="6942"/>
      <c r="K5" s="6942"/>
      <c r="L5" s="6942"/>
      <c r="M5" s="6942"/>
      <c r="N5" s="6942"/>
      <c r="O5" s="6942"/>
      <c r="P5" s="6944"/>
    </row>
    <row r="6" spans="1:16" ht="12.75" customHeight="1" x14ac:dyDescent="0.2">
      <c r="A6" s="6945" t="s">
        <v>2</v>
      </c>
      <c r="B6" s="6946"/>
      <c r="C6" s="6946"/>
      <c r="D6" s="6947"/>
      <c r="E6" s="6946"/>
      <c r="F6" s="6946"/>
      <c r="G6" s="6946"/>
      <c r="H6" s="6946"/>
      <c r="I6" s="6947"/>
      <c r="J6" s="6946"/>
      <c r="K6" s="6946"/>
      <c r="L6" s="6946"/>
      <c r="M6" s="6946"/>
      <c r="N6" s="6946"/>
      <c r="O6" s="6946"/>
      <c r="P6" s="6948"/>
    </row>
    <row r="7" spans="1:16" ht="12.75" customHeight="1" x14ac:dyDescent="0.2">
      <c r="A7" s="6949" t="s">
        <v>3</v>
      </c>
      <c r="B7" s="6950"/>
      <c r="C7" s="6950"/>
      <c r="D7" s="6951"/>
      <c r="E7" s="6950"/>
      <c r="F7" s="6950"/>
      <c r="G7" s="6950"/>
      <c r="H7" s="6950"/>
      <c r="I7" s="6951"/>
      <c r="J7" s="6950"/>
      <c r="K7" s="6950"/>
      <c r="L7" s="6950"/>
      <c r="M7" s="6950"/>
      <c r="N7" s="6950"/>
      <c r="O7" s="6950"/>
      <c r="P7" s="6952"/>
    </row>
    <row r="8" spans="1:16" ht="12.75" customHeight="1" x14ac:dyDescent="0.2">
      <c r="A8" s="6953" t="s">
        <v>4</v>
      </c>
      <c r="B8" s="6954"/>
      <c r="C8" s="6954"/>
      <c r="D8" s="6955"/>
      <c r="E8" s="6954"/>
      <c r="F8" s="6954"/>
      <c r="G8" s="6954"/>
      <c r="H8" s="6954"/>
      <c r="I8" s="6955"/>
      <c r="J8" s="6954"/>
      <c r="K8" s="6954"/>
      <c r="L8" s="6954"/>
      <c r="M8" s="6954"/>
      <c r="N8" s="6954"/>
      <c r="O8" s="6954"/>
      <c r="P8" s="6956"/>
    </row>
    <row r="9" spans="1:16" ht="12.75" customHeight="1" x14ac:dyDescent="0.2">
      <c r="A9" s="6957" t="s">
        <v>5</v>
      </c>
      <c r="B9" s="6958"/>
      <c r="C9" s="6958"/>
      <c r="D9" s="6959"/>
      <c r="E9" s="6958"/>
      <c r="F9" s="6958"/>
      <c r="G9" s="6958"/>
      <c r="H9" s="6958"/>
      <c r="I9" s="6959"/>
      <c r="J9" s="6958"/>
      <c r="K9" s="6958"/>
      <c r="L9" s="6958"/>
      <c r="M9" s="6958"/>
      <c r="N9" s="6958"/>
      <c r="O9" s="6958"/>
      <c r="P9" s="6960"/>
    </row>
    <row r="10" spans="1:16" ht="12.75" customHeight="1" x14ac:dyDescent="0.2">
      <c r="A10" s="6961" t="s">
        <v>6</v>
      </c>
      <c r="B10" s="6962"/>
      <c r="C10" s="6962"/>
      <c r="D10" s="6963"/>
      <c r="E10" s="6962"/>
      <c r="F10" s="6962"/>
      <c r="G10" s="6962"/>
      <c r="H10" s="6962"/>
      <c r="I10" s="6963"/>
      <c r="J10" s="6962"/>
      <c r="K10" s="6962"/>
      <c r="L10" s="6962"/>
      <c r="M10" s="6962"/>
      <c r="N10" s="6962"/>
      <c r="O10" s="6962"/>
      <c r="P10" s="6964"/>
    </row>
    <row r="11" spans="1:16" ht="12.75" customHeight="1" x14ac:dyDescent="0.2">
      <c r="A11" s="6965"/>
      <c r="B11" s="6966"/>
      <c r="C11" s="6966"/>
      <c r="D11" s="6967"/>
      <c r="E11" s="6966"/>
      <c r="F11" s="6966"/>
      <c r="G11" s="6968"/>
      <c r="H11" s="6966"/>
      <c r="I11" s="6967"/>
      <c r="J11" s="6966"/>
      <c r="K11" s="6966"/>
      <c r="L11" s="6966"/>
      <c r="M11" s="6966"/>
      <c r="N11" s="6966"/>
      <c r="O11" s="6966"/>
      <c r="P11" s="6969"/>
    </row>
    <row r="12" spans="1:16" ht="12.75" customHeight="1" x14ac:dyDescent="0.2">
      <c r="A12" s="6970" t="s">
        <v>93</v>
      </c>
      <c r="B12" s="6971"/>
      <c r="C12" s="6971"/>
      <c r="D12" s="6972"/>
      <c r="E12" s="6971" t="s">
        <v>8</v>
      </c>
      <c r="F12" s="6971"/>
      <c r="G12" s="6971"/>
      <c r="H12" s="6971"/>
      <c r="I12" s="6972"/>
      <c r="J12" s="6971"/>
      <c r="K12" s="6971"/>
      <c r="L12" s="6971"/>
      <c r="M12" s="6971"/>
      <c r="N12" s="6973" t="s">
        <v>94</v>
      </c>
      <c r="O12" s="6971"/>
      <c r="P12" s="6974"/>
    </row>
    <row r="13" spans="1:16" ht="12.75" customHeight="1" x14ac:dyDescent="0.2">
      <c r="A13" s="6975"/>
      <c r="B13" s="6976"/>
      <c r="C13" s="6976"/>
      <c r="D13" s="6977"/>
      <c r="E13" s="6976"/>
      <c r="F13" s="6976"/>
      <c r="G13" s="6976"/>
      <c r="H13" s="6976"/>
      <c r="I13" s="6977"/>
      <c r="J13" s="6976"/>
      <c r="K13" s="6976"/>
      <c r="L13" s="6976"/>
      <c r="M13" s="6976"/>
      <c r="N13" s="6976"/>
      <c r="O13" s="6976"/>
      <c r="P13" s="6978"/>
    </row>
    <row r="14" spans="1:16" ht="12.75" customHeight="1" x14ac:dyDescent="0.2">
      <c r="A14" s="6979" t="s">
        <v>10</v>
      </c>
      <c r="B14" s="6980"/>
      <c r="C14" s="6980"/>
      <c r="D14" s="6981"/>
      <c r="E14" s="6980"/>
      <c r="F14" s="6980"/>
      <c r="G14" s="6980"/>
      <c r="H14" s="6980"/>
      <c r="I14" s="6981"/>
      <c r="J14" s="6980"/>
      <c r="K14" s="6980"/>
      <c r="L14" s="6980"/>
      <c r="M14" s="6980"/>
      <c r="N14" s="6982"/>
      <c r="O14" s="6983"/>
      <c r="P14" s="6984"/>
    </row>
    <row r="15" spans="1:16" ht="12.75" customHeight="1" x14ac:dyDescent="0.2">
      <c r="A15" s="6985"/>
      <c r="B15" s="6986"/>
      <c r="C15" s="6986"/>
      <c r="D15" s="6987"/>
      <c r="E15" s="6986"/>
      <c r="F15" s="6986"/>
      <c r="G15" s="6986"/>
      <c r="H15" s="6986"/>
      <c r="I15" s="6987"/>
      <c r="J15" s="6986"/>
      <c r="K15" s="6986"/>
      <c r="L15" s="6986"/>
      <c r="M15" s="6986"/>
      <c r="N15" s="6988" t="s">
        <v>11</v>
      </c>
      <c r="O15" s="6989" t="s">
        <v>12</v>
      </c>
      <c r="P15" s="6990"/>
    </row>
    <row r="16" spans="1:16" ht="12.75" customHeight="1" x14ac:dyDescent="0.2">
      <c r="A16" s="6991" t="s">
        <v>13</v>
      </c>
      <c r="B16" s="6992"/>
      <c r="C16" s="6992"/>
      <c r="D16" s="6993"/>
      <c r="E16" s="6992"/>
      <c r="F16" s="6992"/>
      <c r="G16" s="6992"/>
      <c r="H16" s="6992"/>
      <c r="I16" s="6993"/>
      <c r="J16" s="6992"/>
      <c r="K16" s="6992"/>
      <c r="L16" s="6992"/>
      <c r="M16" s="6992"/>
      <c r="N16" s="6994"/>
      <c r="O16" s="6995"/>
      <c r="P16" s="6995"/>
    </row>
    <row r="17" spans="1:47" ht="12.75" customHeight="1" x14ac:dyDescent="0.2">
      <c r="A17" s="6996" t="s">
        <v>14</v>
      </c>
      <c r="B17" s="6997"/>
      <c r="C17" s="6997"/>
      <c r="D17" s="6998"/>
      <c r="E17" s="6997"/>
      <c r="F17" s="6997"/>
      <c r="G17" s="6997"/>
      <c r="H17" s="6997"/>
      <c r="I17" s="6998"/>
      <c r="J17" s="6997"/>
      <c r="K17" s="6997"/>
      <c r="L17" s="6997"/>
      <c r="M17" s="6997"/>
      <c r="N17" s="6999" t="s">
        <v>15</v>
      </c>
      <c r="O17" s="7000" t="s">
        <v>16</v>
      </c>
      <c r="P17" s="7001"/>
    </row>
    <row r="18" spans="1:47" ht="12.75" customHeight="1" x14ac:dyDescent="0.2">
      <c r="A18" s="7002"/>
      <c r="B18" s="7003"/>
      <c r="C18" s="7003"/>
      <c r="D18" s="7004"/>
      <c r="E18" s="7003"/>
      <c r="F18" s="7003"/>
      <c r="G18" s="7003"/>
      <c r="H18" s="7003"/>
      <c r="I18" s="7004"/>
      <c r="J18" s="7003"/>
      <c r="K18" s="7003"/>
      <c r="L18" s="7003"/>
      <c r="M18" s="7003"/>
      <c r="N18" s="7005"/>
      <c r="O18" s="7006"/>
      <c r="P18" s="7007" t="s">
        <v>8</v>
      </c>
    </row>
    <row r="19" spans="1:47" ht="12.75" customHeight="1" x14ac:dyDescent="0.2">
      <c r="A19" s="7008"/>
      <c r="B19" s="7009"/>
      <c r="C19" s="7009"/>
      <c r="D19" s="7010"/>
      <c r="E19" s="7009"/>
      <c r="F19" s="7009"/>
      <c r="G19" s="7009"/>
      <c r="H19" s="7009"/>
      <c r="I19" s="7010"/>
      <c r="J19" s="7009"/>
      <c r="K19" s="7011"/>
      <c r="L19" s="7009" t="s">
        <v>17</v>
      </c>
      <c r="M19" s="7009"/>
      <c r="N19" s="7012"/>
      <c r="O19" s="7013"/>
      <c r="P19" s="7014"/>
      <c r="AU19" s="7015"/>
    </row>
    <row r="20" spans="1:47" ht="12.75" customHeight="1" x14ac:dyDescent="0.2">
      <c r="A20" s="7016"/>
      <c r="B20" s="7017"/>
      <c r="C20" s="7017"/>
      <c r="D20" s="7018"/>
      <c r="E20" s="7017"/>
      <c r="F20" s="7017"/>
      <c r="G20" s="7017"/>
      <c r="H20" s="7017"/>
      <c r="I20" s="7018"/>
      <c r="J20" s="7017"/>
      <c r="K20" s="7017"/>
      <c r="L20" s="7017"/>
      <c r="M20" s="7017"/>
      <c r="N20" s="7019"/>
      <c r="O20" s="7020"/>
      <c r="P20" s="7021"/>
    </row>
    <row r="21" spans="1:47" ht="12.75" customHeight="1" x14ac:dyDescent="0.2">
      <c r="A21" s="7022"/>
      <c r="B21" s="7023"/>
      <c r="C21" s="7024"/>
      <c r="D21" s="7024"/>
      <c r="E21" s="7023"/>
      <c r="F21" s="7023"/>
      <c r="G21" s="7023"/>
      <c r="H21" s="7023" t="s">
        <v>8</v>
      </c>
      <c r="I21" s="7025"/>
      <c r="J21" s="7023"/>
      <c r="K21" s="7023"/>
      <c r="L21" s="7023"/>
      <c r="M21" s="7023"/>
      <c r="N21" s="7026"/>
      <c r="O21" s="7027"/>
      <c r="P21" s="7028"/>
    </row>
    <row r="22" spans="1:47" ht="12.75" customHeight="1" x14ac:dyDescent="0.2">
      <c r="A22" s="7029"/>
      <c r="B22" s="7030"/>
      <c r="C22" s="7030"/>
      <c r="D22" s="7031"/>
      <c r="E22" s="7030"/>
      <c r="F22" s="7030"/>
      <c r="G22" s="7030"/>
      <c r="H22" s="7030"/>
      <c r="I22" s="7031"/>
      <c r="J22" s="7030"/>
      <c r="K22" s="7030"/>
      <c r="L22" s="7030"/>
      <c r="M22" s="7030"/>
      <c r="N22" s="7030"/>
      <c r="O22" s="7030"/>
      <c r="P22" s="7032"/>
    </row>
    <row r="23" spans="1:47" ht="12.75" customHeight="1" x14ac:dyDescent="0.2">
      <c r="A23" s="7033" t="s">
        <v>18</v>
      </c>
      <c r="B23" s="7034"/>
      <c r="C23" s="7034"/>
      <c r="D23" s="7035"/>
      <c r="E23" s="7036" t="s">
        <v>19</v>
      </c>
      <c r="F23" s="7036"/>
      <c r="G23" s="7036"/>
      <c r="H23" s="7036"/>
      <c r="I23" s="7036"/>
      <c r="J23" s="7036"/>
      <c r="K23" s="7036"/>
      <c r="L23" s="7036"/>
      <c r="M23" s="7034"/>
      <c r="N23" s="7034"/>
      <c r="O23" s="7034"/>
      <c r="P23" s="7037"/>
    </row>
    <row r="24" spans="1:47" ht="15.75" x14ac:dyDescent="0.25">
      <c r="A24" s="7038"/>
      <c r="B24" s="7039"/>
      <c r="C24" s="7039"/>
      <c r="D24" s="7040"/>
      <c r="E24" s="7041" t="s">
        <v>20</v>
      </c>
      <c r="F24" s="7041"/>
      <c r="G24" s="7041"/>
      <c r="H24" s="7041"/>
      <c r="I24" s="7041"/>
      <c r="J24" s="7041"/>
      <c r="K24" s="7041"/>
      <c r="L24" s="7041"/>
      <c r="M24" s="7039"/>
      <c r="N24" s="7039"/>
      <c r="O24" s="7039"/>
      <c r="P24" s="7042"/>
    </row>
    <row r="25" spans="1:47" ht="12.75" customHeight="1" x14ac:dyDescent="0.2">
      <c r="A25" s="7043"/>
      <c r="B25" s="7044" t="s">
        <v>21</v>
      </c>
      <c r="C25" s="7045"/>
      <c r="D25" s="7045"/>
      <c r="E25" s="7045"/>
      <c r="F25" s="7045"/>
      <c r="G25" s="7045"/>
      <c r="H25" s="7045"/>
      <c r="I25" s="7045"/>
      <c r="J25" s="7045"/>
      <c r="K25" s="7045"/>
      <c r="L25" s="7045"/>
      <c r="M25" s="7045"/>
      <c r="N25" s="7045"/>
      <c r="O25" s="7046"/>
      <c r="P25" s="7047"/>
    </row>
    <row r="26" spans="1:47" ht="12.75" customHeight="1" x14ac:dyDescent="0.2">
      <c r="A26" s="7048" t="s">
        <v>22</v>
      </c>
      <c r="B26" s="7049" t="s">
        <v>23</v>
      </c>
      <c r="C26" s="7049"/>
      <c r="D26" s="7048" t="s">
        <v>24</v>
      </c>
      <c r="E26" s="7048" t="s">
        <v>25</v>
      </c>
      <c r="F26" s="7048" t="s">
        <v>22</v>
      </c>
      <c r="G26" s="7049" t="s">
        <v>23</v>
      </c>
      <c r="H26" s="7049"/>
      <c r="I26" s="7048" t="s">
        <v>24</v>
      </c>
      <c r="J26" s="7048" t="s">
        <v>25</v>
      </c>
      <c r="K26" s="7048" t="s">
        <v>22</v>
      </c>
      <c r="L26" s="7049" t="s">
        <v>23</v>
      </c>
      <c r="M26" s="7049"/>
      <c r="N26" s="7050" t="s">
        <v>24</v>
      </c>
      <c r="O26" s="7048" t="s">
        <v>25</v>
      </c>
      <c r="P26" s="7051"/>
    </row>
    <row r="27" spans="1:47" ht="12.75" customHeight="1" x14ac:dyDescent="0.2">
      <c r="A27" s="7052"/>
      <c r="B27" s="7053" t="s">
        <v>26</v>
      </c>
      <c r="C27" s="7053" t="s">
        <v>2</v>
      </c>
      <c r="D27" s="7052"/>
      <c r="E27" s="7052"/>
      <c r="F27" s="7052"/>
      <c r="G27" s="7053" t="s">
        <v>26</v>
      </c>
      <c r="H27" s="7053" t="s">
        <v>2</v>
      </c>
      <c r="I27" s="7052"/>
      <c r="J27" s="7052"/>
      <c r="K27" s="7052"/>
      <c r="L27" s="7053" t="s">
        <v>26</v>
      </c>
      <c r="M27" s="7053" t="s">
        <v>2</v>
      </c>
      <c r="N27" s="7054"/>
      <c r="O27" s="7052"/>
      <c r="P27" s="7055"/>
      <c r="Q27" s="10730" t="s">
        <v>161</v>
      </c>
      <c r="R27" s="10731"/>
      <c r="S27" s="1" t="s">
        <v>162</v>
      </c>
    </row>
    <row r="28" spans="1:47" ht="12.75" customHeight="1" x14ac:dyDescent="0.2">
      <c r="A28" s="7056">
        <v>1</v>
      </c>
      <c r="B28" s="7057">
        <v>0</v>
      </c>
      <c r="C28" s="7058">
        <v>0.15</v>
      </c>
      <c r="D28" s="7059">
        <v>16000</v>
      </c>
      <c r="E28" s="7060">
        <f t="shared" ref="E28:E59" si="0">D28*(100-2.68)/100</f>
        <v>15571.2</v>
      </c>
      <c r="F28" s="7061">
        <v>33</v>
      </c>
      <c r="G28" s="7062">
        <v>8</v>
      </c>
      <c r="H28" s="7062">
        <v>8.15</v>
      </c>
      <c r="I28" s="7059">
        <v>16000</v>
      </c>
      <c r="J28" s="7060">
        <f t="shared" ref="J28:J59" si="1">I28*(100-2.68)/100</f>
        <v>15571.2</v>
      </c>
      <c r="K28" s="7061">
        <v>65</v>
      </c>
      <c r="L28" s="7062">
        <v>16</v>
      </c>
      <c r="M28" s="7062">
        <v>16.149999999999999</v>
      </c>
      <c r="N28" s="7059">
        <v>16000</v>
      </c>
      <c r="O28" s="7060">
        <f t="shared" ref="O28:O59" si="2">N28*(100-2.68)/100</f>
        <v>15571.2</v>
      </c>
      <c r="P28" s="7063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7064">
        <v>2</v>
      </c>
      <c r="B29" s="7064">
        <v>0.15</v>
      </c>
      <c r="C29" s="7065">
        <v>0.3</v>
      </c>
      <c r="D29" s="7066">
        <v>16000</v>
      </c>
      <c r="E29" s="7067">
        <f t="shared" si="0"/>
        <v>15571.2</v>
      </c>
      <c r="F29" s="7068">
        <v>34</v>
      </c>
      <c r="G29" s="7069">
        <v>8.15</v>
      </c>
      <c r="H29" s="7069">
        <v>8.3000000000000007</v>
      </c>
      <c r="I29" s="7066">
        <v>16000</v>
      </c>
      <c r="J29" s="7067">
        <f t="shared" si="1"/>
        <v>15571.2</v>
      </c>
      <c r="K29" s="7068">
        <v>66</v>
      </c>
      <c r="L29" s="7069">
        <v>16.149999999999999</v>
      </c>
      <c r="M29" s="7069">
        <v>16.3</v>
      </c>
      <c r="N29" s="7066">
        <v>16000</v>
      </c>
      <c r="O29" s="7067">
        <f t="shared" si="2"/>
        <v>15571.2</v>
      </c>
      <c r="P29" s="7070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7071">
        <v>3</v>
      </c>
      <c r="B30" s="7072">
        <v>0.3</v>
      </c>
      <c r="C30" s="7073">
        <v>0.45</v>
      </c>
      <c r="D30" s="7074">
        <v>16000</v>
      </c>
      <c r="E30" s="7075">
        <f t="shared" si="0"/>
        <v>15571.2</v>
      </c>
      <c r="F30" s="7076">
        <v>35</v>
      </c>
      <c r="G30" s="7077">
        <v>8.3000000000000007</v>
      </c>
      <c r="H30" s="7077">
        <v>8.4499999999999993</v>
      </c>
      <c r="I30" s="7074">
        <v>16000</v>
      </c>
      <c r="J30" s="7075">
        <f t="shared" si="1"/>
        <v>15571.2</v>
      </c>
      <c r="K30" s="7076">
        <v>67</v>
      </c>
      <c r="L30" s="7077">
        <v>16.3</v>
      </c>
      <c r="M30" s="7077">
        <v>16.45</v>
      </c>
      <c r="N30" s="7074">
        <v>16000</v>
      </c>
      <c r="O30" s="7075">
        <f t="shared" si="2"/>
        <v>15571.2</v>
      </c>
      <c r="P30" s="7078"/>
      <c r="Q30" s="8564">
        <v>2</v>
      </c>
      <c r="R30" s="8667">
        <v>2.15</v>
      </c>
      <c r="S30" s="10733">
        <f>AVERAGE(D36:D39)</f>
        <v>16000</v>
      </c>
      <c r="V30" s="7079"/>
    </row>
    <row r="31" spans="1:47" ht="12.75" customHeight="1" x14ac:dyDescent="0.2">
      <c r="A31" s="7080">
        <v>4</v>
      </c>
      <c r="B31" s="7080">
        <v>0.45</v>
      </c>
      <c r="C31" s="7081">
        <v>1</v>
      </c>
      <c r="D31" s="7082">
        <v>16000</v>
      </c>
      <c r="E31" s="7083">
        <f t="shared" si="0"/>
        <v>15571.2</v>
      </c>
      <c r="F31" s="7084">
        <v>36</v>
      </c>
      <c r="G31" s="7081">
        <v>8.4499999999999993</v>
      </c>
      <c r="H31" s="7081">
        <v>9</v>
      </c>
      <c r="I31" s="7082">
        <v>16000</v>
      </c>
      <c r="J31" s="7083">
        <f t="shared" si="1"/>
        <v>15571.2</v>
      </c>
      <c r="K31" s="7084">
        <v>68</v>
      </c>
      <c r="L31" s="7081">
        <v>16.45</v>
      </c>
      <c r="M31" s="7081">
        <v>17</v>
      </c>
      <c r="N31" s="7082">
        <v>16000</v>
      </c>
      <c r="O31" s="7083">
        <f t="shared" si="2"/>
        <v>15571.2</v>
      </c>
      <c r="P31" s="7085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7086">
        <v>5</v>
      </c>
      <c r="B32" s="7087">
        <v>1</v>
      </c>
      <c r="C32" s="7088">
        <v>1.1499999999999999</v>
      </c>
      <c r="D32" s="7089">
        <v>16000</v>
      </c>
      <c r="E32" s="7090">
        <f t="shared" si="0"/>
        <v>15571.2</v>
      </c>
      <c r="F32" s="7091">
        <v>37</v>
      </c>
      <c r="G32" s="7087">
        <v>9</v>
      </c>
      <c r="H32" s="7087">
        <v>9.15</v>
      </c>
      <c r="I32" s="7089">
        <v>16000</v>
      </c>
      <c r="J32" s="7090">
        <f t="shared" si="1"/>
        <v>15571.2</v>
      </c>
      <c r="K32" s="7091">
        <v>69</v>
      </c>
      <c r="L32" s="7087">
        <v>17</v>
      </c>
      <c r="M32" s="7087">
        <v>17.149999999999999</v>
      </c>
      <c r="N32" s="7089">
        <v>16000</v>
      </c>
      <c r="O32" s="7090">
        <f t="shared" si="2"/>
        <v>15571.2</v>
      </c>
      <c r="P32" s="7092"/>
      <c r="Q32" s="8564">
        <v>4</v>
      </c>
      <c r="R32" s="8661">
        <v>4.1500000000000004</v>
      </c>
      <c r="S32" s="10733">
        <f>AVERAGE(D44:D47)</f>
        <v>16000</v>
      </c>
      <c r="AQ32" s="7089"/>
    </row>
    <row r="33" spans="1:19" ht="12.75" customHeight="1" x14ac:dyDescent="0.2">
      <c r="A33" s="7093">
        <v>6</v>
      </c>
      <c r="B33" s="7094">
        <v>1.1499999999999999</v>
      </c>
      <c r="C33" s="7095">
        <v>1.3</v>
      </c>
      <c r="D33" s="7096">
        <v>16000</v>
      </c>
      <c r="E33" s="7097">
        <f t="shared" si="0"/>
        <v>15571.2</v>
      </c>
      <c r="F33" s="7098">
        <v>38</v>
      </c>
      <c r="G33" s="7095">
        <v>9.15</v>
      </c>
      <c r="H33" s="7095">
        <v>9.3000000000000007</v>
      </c>
      <c r="I33" s="7096">
        <v>16000</v>
      </c>
      <c r="J33" s="7097">
        <f t="shared" si="1"/>
        <v>15571.2</v>
      </c>
      <c r="K33" s="7098">
        <v>70</v>
      </c>
      <c r="L33" s="7095">
        <v>17.149999999999999</v>
      </c>
      <c r="M33" s="7095">
        <v>17.3</v>
      </c>
      <c r="N33" s="7096">
        <v>16000</v>
      </c>
      <c r="O33" s="7097">
        <f t="shared" si="2"/>
        <v>15571.2</v>
      </c>
      <c r="P33" s="7099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7100">
        <v>7</v>
      </c>
      <c r="B34" s="7101">
        <v>1.3</v>
      </c>
      <c r="C34" s="7102">
        <v>1.45</v>
      </c>
      <c r="D34" s="7103">
        <v>16000</v>
      </c>
      <c r="E34" s="7104">
        <f t="shared" si="0"/>
        <v>15571.2</v>
      </c>
      <c r="F34" s="7105">
        <v>39</v>
      </c>
      <c r="G34" s="7106">
        <v>9.3000000000000007</v>
      </c>
      <c r="H34" s="7106">
        <v>9.4499999999999993</v>
      </c>
      <c r="I34" s="7103">
        <v>16000</v>
      </c>
      <c r="J34" s="7104">
        <f t="shared" si="1"/>
        <v>15571.2</v>
      </c>
      <c r="K34" s="7105">
        <v>71</v>
      </c>
      <c r="L34" s="7106">
        <v>17.3</v>
      </c>
      <c r="M34" s="7106">
        <v>17.45</v>
      </c>
      <c r="N34" s="7103">
        <v>16000</v>
      </c>
      <c r="O34" s="7104">
        <f t="shared" si="2"/>
        <v>15571.2</v>
      </c>
      <c r="P34" s="7107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7108">
        <v>8</v>
      </c>
      <c r="B35" s="7108">
        <v>1.45</v>
      </c>
      <c r="C35" s="7109">
        <v>2</v>
      </c>
      <c r="D35" s="7110">
        <v>16000</v>
      </c>
      <c r="E35" s="7111">
        <f t="shared" si="0"/>
        <v>15571.2</v>
      </c>
      <c r="F35" s="7112">
        <v>40</v>
      </c>
      <c r="G35" s="7109">
        <v>9.4499999999999993</v>
      </c>
      <c r="H35" s="7109">
        <v>10</v>
      </c>
      <c r="I35" s="7110">
        <v>16000</v>
      </c>
      <c r="J35" s="7111">
        <f t="shared" si="1"/>
        <v>15571.2</v>
      </c>
      <c r="K35" s="7112">
        <v>72</v>
      </c>
      <c r="L35" s="7113">
        <v>17.45</v>
      </c>
      <c r="M35" s="7109">
        <v>18</v>
      </c>
      <c r="N35" s="7110">
        <v>16000</v>
      </c>
      <c r="O35" s="7111">
        <f t="shared" si="2"/>
        <v>15571.2</v>
      </c>
      <c r="P35" s="7114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7115">
        <v>9</v>
      </c>
      <c r="B36" s="7116">
        <v>2</v>
      </c>
      <c r="C36" s="7117">
        <v>2.15</v>
      </c>
      <c r="D36" s="7118">
        <v>16000</v>
      </c>
      <c r="E36" s="7119">
        <f t="shared" si="0"/>
        <v>15571.2</v>
      </c>
      <c r="F36" s="7120">
        <v>41</v>
      </c>
      <c r="G36" s="7121">
        <v>10</v>
      </c>
      <c r="H36" s="7122">
        <v>10.15</v>
      </c>
      <c r="I36" s="7118">
        <v>16000</v>
      </c>
      <c r="J36" s="7119">
        <f t="shared" si="1"/>
        <v>15571.2</v>
      </c>
      <c r="K36" s="7120">
        <v>73</v>
      </c>
      <c r="L36" s="7122">
        <v>18</v>
      </c>
      <c r="M36" s="7121">
        <v>18.149999999999999</v>
      </c>
      <c r="N36" s="7118">
        <v>16000</v>
      </c>
      <c r="O36" s="7119">
        <f t="shared" si="2"/>
        <v>15571.2</v>
      </c>
      <c r="P36" s="7123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7124">
        <v>10</v>
      </c>
      <c r="B37" s="7124">
        <v>2.15</v>
      </c>
      <c r="C37" s="7125">
        <v>2.2999999999999998</v>
      </c>
      <c r="D37" s="7126">
        <v>16000</v>
      </c>
      <c r="E37" s="7127">
        <f t="shared" si="0"/>
        <v>15571.2</v>
      </c>
      <c r="F37" s="7128">
        <v>42</v>
      </c>
      <c r="G37" s="7125">
        <v>10.15</v>
      </c>
      <c r="H37" s="7129">
        <v>10.3</v>
      </c>
      <c r="I37" s="7126">
        <v>16000</v>
      </c>
      <c r="J37" s="7127">
        <f t="shared" si="1"/>
        <v>15571.2</v>
      </c>
      <c r="K37" s="7128">
        <v>74</v>
      </c>
      <c r="L37" s="7129">
        <v>18.149999999999999</v>
      </c>
      <c r="M37" s="7125">
        <v>18.3</v>
      </c>
      <c r="N37" s="7126">
        <v>16000</v>
      </c>
      <c r="O37" s="7127">
        <f t="shared" si="2"/>
        <v>15571.2</v>
      </c>
      <c r="P37" s="7130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7131">
        <v>11</v>
      </c>
      <c r="B38" s="7132">
        <v>2.2999999999999998</v>
      </c>
      <c r="C38" s="7133">
        <v>2.4500000000000002</v>
      </c>
      <c r="D38" s="7134">
        <v>16000</v>
      </c>
      <c r="E38" s="7135">
        <f t="shared" si="0"/>
        <v>15571.2</v>
      </c>
      <c r="F38" s="7136">
        <v>43</v>
      </c>
      <c r="G38" s="7137">
        <v>10.3</v>
      </c>
      <c r="H38" s="7138">
        <v>10.45</v>
      </c>
      <c r="I38" s="7134">
        <v>16000</v>
      </c>
      <c r="J38" s="7135">
        <f t="shared" si="1"/>
        <v>15571.2</v>
      </c>
      <c r="K38" s="7136">
        <v>75</v>
      </c>
      <c r="L38" s="7138">
        <v>18.3</v>
      </c>
      <c r="M38" s="7137">
        <v>18.45</v>
      </c>
      <c r="N38" s="7134">
        <v>16000</v>
      </c>
      <c r="O38" s="7135">
        <f t="shared" si="2"/>
        <v>15571.2</v>
      </c>
      <c r="P38" s="7139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7140">
        <v>12</v>
      </c>
      <c r="B39" s="7140">
        <v>2.4500000000000002</v>
      </c>
      <c r="C39" s="7141">
        <v>3</v>
      </c>
      <c r="D39" s="7142">
        <v>16000</v>
      </c>
      <c r="E39" s="7143">
        <f t="shared" si="0"/>
        <v>15571.2</v>
      </c>
      <c r="F39" s="7144">
        <v>44</v>
      </c>
      <c r="G39" s="7141">
        <v>10.45</v>
      </c>
      <c r="H39" s="7145">
        <v>11</v>
      </c>
      <c r="I39" s="7142">
        <v>16000</v>
      </c>
      <c r="J39" s="7143">
        <f t="shared" si="1"/>
        <v>15571.2</v>
      </c>
      <c r="K39" s="7144">
        <v>76</v>
      </c>
      <c r="L39" s="7145">
        <v>18.45</v>
      </c>
      <c r="M39" s="7141">
        <v>19</v>
      </c>
      <c r="N39" s="7142">
        <v>16000</v>
      </c>
      <c r="O39" s="7143">
        <f t="shared" si="2"/>
        <v>15571.2</v>
      </c>
      <c r="P39" s="7146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7147">
        <v>13</v>
      </c>
      <c r="B40" s="7148">
        <v>3</v>
      </c>
      <c r="C40" s="7149">
        <v>3.15</v>
      </c>
      <c r="D40" s="7150">
        <v>16000</v>
      </c>
      <c r="E40" s="7151">
        <f t="shared" si="0"/>
        <v>15571.2</v>
      </c>
      <c r="F40" s="7152">
        <v>45</v>
      </c>
      <c r="G40" s="7153">
        <v>11</v>
      </c>
      <c r="H40" s="7154">
        <v>11.15</v>
      </c>
      <c r="I40" s="7150">
        <v>16000</v>
      </c>
      <c r="J40" s="7151">
        <f t="shared" si="1"/>
        <v>15571.2</v>
      </c>
      <c r="K40" s="7152">
        <v>77</v>
      </c>
      <c r="L40" s="7154">
        <v>19</v>
      </c>
      <c r="M40" s="7153">
        <v>19.149999999999999</v>
      </c>
      <c r="N40" s="7150">
        <v>16000</v>
      </c>
      <c r="O40" s="7151">
        <f t="shared" si="2"/>
        <v>15571.2</v>
      </c>
      <c r="P40" s="7155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7156">
        <v>14</v>
      </c>
      <c r="B41" s="7156">
        <v>3.15</v>
      </c>
      <c r="C41" s="7157">
        <v>3.3</v>
      </c>
      <c r="D41" s="7158">
        <v>16000</v>
      </c>
      <c r="E41" s="7159">
        <f t="shared" si="0"/>
        <v>15571.2</v>
      </c>
      <c r="F41" s="7160">
        <v>46</v>
      </c>
      <c r="G41" s="7161">
        <v>11.15</v>
      </c>
      <c r="H41" s="7157">
        <v>11.3</v>
      </c>
      <c r="I41" s="7158">
        <v>16000</v>
      </c>
      <c r="J41" s="7159">
        <f t="shared" si="1"/>
        <v>15571.2</v>
      </c>
      <c r="K41" s="7160">
        <v>78</v>
      </c>
      <c r="L41" s="7157">
        <v>19.149999999999999</v>
      </c>
      <c r="M41" s="7161">
        <v>19.3</v>
      </c>
      <c r="N41" s="7158">
        <v>16000</v>
      </c>
      <c r="O41" s="7159">
        <f t="shared" si="2"/>
        <v>15571.2</v>
      </c>
      <c r="P41" s="7162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7163">
        <v>15</v>
      </c>
      <c r="B42" s="7164">
        <v>3.3</v>
      </c>
      <c r="C42" s="7165">
        <v>3.45</v>
      </c>
      <c r="D42" s="7166">
        <v>16000</v>
      </c>
      <c r="E42" s="7167">
        <f t="shared" si="0"/>
        <v>15571.2</v>
      </c>
      <c r="F42" s="7168">
        <v>47</v>
      </c>
      <c r="G42" s="7169">
        <v>11.3</v>
      </c>
      <c r="H42" s="7170">
        <v>11.45</v>
      </c>
      <c r="I42" s="7166">
        <v>16000</v>
      </c>
      <c r="J42" s="7167">
        <f t="shared" si="1"/>
        <v>15571.2</v>
      </c>
      <c r="K42" s="7168">
        <v>79</v>
      </c>
      <c r="L42" s="7170">
        <v>19.3</v>
      </c>
      <c r="M42" s="7169">
        <v>19.45</v>
      </c>
      <c r="N42" s="7166">
        <v>16000</v>
      </c>
      <c r="O42" s="7167">
        <f t="shared" si="2"/>
        <v>15571.2</v>
      </c>
      <c r="P42" s="7171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7172">
        <v>16</v>
      </c>
      <c r="B43" s="7172">
        <v>3.45</v>
      </c>
      <c r="C43" s="7173">
        <v>4</v>
      </c>
      <c r="D43" s="7174">
        <v>16000</v>
      </c>
      <c r="E43" s="7175">
        <f t="shared" si="0"/>
        <v>15571.2</v>
      </c>
      <c r="F43" s="7176">
        <v>48</v>
      </c>
      <c r="G43" s="7177">
        <v>11.45</v>
      </c>
      <c r="H43" s="7173">
        <v>12</v>
      </c>
      <c r="I43" s="7174">
        <v>16000</v>
      </c>
      <c r="J43" s="7175">
        <f t="shared" si="1"/>
        <v>15571.2</v>
      </c>
      <c r="K43" s="7176">
        <v>80</v>
      </c>
      <c r="L43" s="7173">
        <v>19.45</v>
      </c>
      <c r="M43" s="7173">
        <v>20</v>
      </c>
      <c r="N43" s="7174">
        <v>16000</v>
      </c>
      <c r="O43" s="7175">
        <f t="shared" si="2"/>
        <v>15571.2</v>
      </c>
      <c r="P43" s="7178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7179">
        <v>17</v>
      </c>
      <c r="B44" s="7180">
        <v>4</v>
      </c>
      <c r="C44" s="7181">
        <v>4.1500000000000004</v>
      </c>
      <c r="D44" s="7182">
        <v>16000</v>
      </c>
      <c r="E44" s="7183">
        <f t="shared" si="0"/>
        <v>15571.2</v>
      </c>
      <c r="F44" s="7184">
        <v>49</v>
      </c>
      <c r="G44" s="7185">
        <v>12</v>
      </c>
      <c r="H44" s="7186">
        <v>12.15</v>
      </c>
      <c r="I44" s="7182">
        <v>16000</v>
      </c>
      <c r="J44" s="7183">
        <f t="shared" si="1"/>
        <v>15571.2</v>
      </c>
      <c r="K44" s="7184">
        <v>81</v>
      </c>
      <c r="L44" s="7186">
        <v>20</v>
      </c>
      <c r="M44" s="7185">
        <v>20.149999999999999</v>
      </c>
      <c r="N44" s="7182">
        <v>16000</v>
      </c>
      <c r="O44" s="7183">
        <f t="shared" si="2"/>
        <v>15571.2</v>
      </c>
      <c r="P44" s="7187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7188">
        <v>18</v>
      </c>
      <c r="B45" s="7188">
        <v>4.1500000000000004</v>
      </c>
      <c r="C45" s="7189">
        <v>4.3</v>
      </c>
      <c r="D45" s="7190">
        <v>16000</v>
      </c>
      <c r="E45" s="7191">
        <f t="shared" si="0"/>
        <v>15571.2</v>
      </c>
      <c r="F45" s="7192">
        <v>50</v>
      </c>
      <c r="G45" s="7193">
        <v>12.15</v>
      </c>
      <c r="H45" s="7189">
        <v>12.3</v>
      </c>
      <c r="I45" s="7190">
        <v>16000</v>
      </c>
      <c r="J45" s="7191">
        <f t="shared" si="1"/>
        <v>15571.2</v>
      </c>
      <c r="K45" s="7192">
        <v>82</v>
      </c>
      <c r="L45" s="7189">
        <v>20.149999999999999</v>
      </c>
      <c r="M45" s="7193">
        <v>20.3</v>
      </c>
      <c r="N45" s="7190">
        <v>16000</v>
      </c>
      <c r="O45" s="7191">
        <f t="shared" si="2"/>
        <v>15571.2</v>
      </c>
      <c r="P45" s="7194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7195">
        <v>19</v>
      </c>
      <c r="B46" s="7196">
        <v>4.3</v>
      </c>
      <c r="C46" s="7197">
        <v>4.45</v>
      </c>
      <c r="D46" s="7198">
        <v>16000</v>
      </c>
      <c r="E46" s="7199">
        <f t="shared" si="0"/>
        <v>15571.2</v>
      </c>
      <c r="F46" s="7200">
        <v>51</v>
      </c>
      <c r="G46" s="7201">
        <v>12.3</v>
      </c>
      <c r="H46" s="7202">
        <v>12.45</v>
      </c>
      <c r="I46" s="7198">
        <v>16000</v>
      </c>
      <c r="J46" s="7199">
        <f t="shared" si="1"/>
        <v>15571.2</v>
      </c>
      <c r="K46" s="7200">
        <v>83</v>
      </c>
      <c r="L46" s="7202">
        <v>20.3</v>
      </c>
      <c r="M46" s="7201">
        <v>20.45</v>
      </c>
      <c r="N46" s="7198">
        <v>16000</v>
      </c>
      <c r="O46" s="7199">
        <f t="shared" si="2"/>
        <v>15571.2</v>
      </c>
      <c r="P46" s="7203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7204">
        <v>20</v>
      </c>
      <c r="B47" s="7204">
        <v>4.45</v>
      </c>
      <c r="C47" s="7205">
        <v>5</v>
      </c>
      <c r="D47" s="7206">
        <v>16000</v>
      </c>
      <c r="E47" s="7207">
        <f t="shared" si="0"/>
        <v>15571.2</v>
      </c>
      <c r="F47" s="7208">
        <v>52</v>
      </c>
      <c r="G47" s="7209">
        <v>12.45</v>
      </c>
      <c r="H47" s="7205">
        <v>13</v>
      </c>
      <c r="I47" s="7206">
        <v>16000</v>
      </c>
      <c r="J47" s="7207">
        <f t="shared" si="1"/>
        <v>15571.2</v>
      </c>
      <c r="K47" s="7208">
        <v>84</v>
      </c>
      <c r="L47" s="7205">
        <v>20.45</v>
      </c>
      <c r="M47" s="7209">
        <v>21</v>
      </c>
      <c r="N47" s="7206">
        <v>16000</v>
      </c>
      <c r="O47" s="7207">
        <f t="shared" si="2"/>
        <v>15571.2</v>
      </c>
      <c r="P47" s="7210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7211">
        <v>21</v>
      </c>
      <c r="B48" s="7212">
        <v>5</v>
      </c>
      <c r="C48" s="7213">
        <v>5.15</v>
      </c>
      <c r="D48" s="7214">
        <v>16000</v>
      </c>
      <c r="E48" s="7215">
        <f t="shared" si="0"/>
        <v>15571.2</v>
      </c>
      <c r="F48" s="7216">
        <v>53</v>
      </c>
      <c r="G48" s="7212">
        <v>13</v>
      </c>
      <c r="H48" s="7217">
        <v>13.15</v>
      </c>
      <c r="I48" s="7214">
        <v>16000</v>
      </c>
      <c r="J48" s="7215">
        <f t="shared" si="1"/>
        <v>15571.2</v>
      </c>
      <c r="K48" s="7216">
        <v>85</v>
      </c>
      <c r="L48" s="7217">
        <v>21</v>
      </c>
      <c r="M48" s="7212">
        <v>21.15</v>
      </c>
      <c r="N48" s="7214">
        <v>16000</v>
      </c>
      <c r="O48" s="7215">
        <f t="shared" si="2"/>
        <v>15571.2</v>
      </c>
      <c r="P48" s="7218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7219">
        <v>22</v>
      </c>
      <c r="B49" s="7220">
        <v>5.15</v>
      </c>
      <c r="C49" s="7221">
        <v>5.3</v>
      </c>
      <c r="D49" s="7222">
        <v>16000</v>
      </c>
      <c r="E49" s="7223">
        <f t="shared" si="0"/>
        <v>15571.2</v>
      </c>
      <c r="F49" s="7224">
        <v>54</v>
      </c>
      <c r="G49" s="7225">
        <v>13.15</v>
      </c>
      <c r="H49" s="7221">
        <v>13.3</v>
      </c>
      <c r="I49" s="7222">
        <v>16000</v>
      </c>
      <c r="J49" s="7223">
        <f t="shared" si="1"/>
        <v>15571.2</v>
      </c>
      <c r="K49" s="7224">
        <v>86</v>
      </c>
      <c r="L49" s="7221">
        <v>21.15</v>
      </c>
      <c r="M49" s="7225">
        <v>21.3</v>
      </c>
      <c r="N49" s="7222">
        <v>16000</v>
      </c>
      <c r="O49" s="7223">
        <f t="shared" si="2"/>
        <v>15571.2</v>
      </c>
      <c r="P49" s="7226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7227">
        <v>23</v>
      </c>
      <c r="B50" s="7228">
        <v>5.3</v>
      </c>
      <c r="C50" s="7229">
        <v>5.45</v>
      </c>
      <c r="D50" s="7230">
        <v>16000</v>
      </c>
      <c r="E50" s="7231">
        <f t="shared" si="0"/>
        <v>15571.2</v>
      </c>
      <c r="F50" s="7232">
        <v>55</v>
      </c>
      <c r="G50" s="7228">
        <v>13.3</v>
      </c>
      <c r="H50" s="7233">
        <v>13.45</v>
      </c>
      <c r="I50" s="7230">
        <v>16000</v>
      </c>
      <c r="J50" s="7231">
        <f t="shared" si="1"/>
        <v>15571.2</v>
      </c>
      <c r="K50" s="7232">
        <v>87</v>
      </c>
      <c r="L50" s="7233">
        <v>21.3</v>
      </c>
      <c r="M50" s="7228">
        <v>21.45</v>
      </c>
      <c r="N50" s="7230">
        <v>16000</v>
      </c>
      <c r="O50" s="7231">
        <f t="shared" si="2"/>
        <v>15571.2</v>
      </c>
      <c r="P50" s="7234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7235">
        <v>24</v>
      </c>
      <c r="B51" s="7236">
        <v>5.45</v>
      </c>
      <c r="C51" s="7237">
        <v>6</v>
      </c>
      <c r="D51" s="7238">
        <v>16000</v>
      </c>
      <c r="E51" s="7239">
        <f t="shared" si="0"/>
        <v>15571.2</v>
      </c>
      <c r="F51" s="7240">
        <v>56</v>
      </c>
      <c r="G51" s="7241">
        <v>13.45</v>
      </c>
      <c r="H51" s="7237">
        <v>14</v>
      </c>
      <c r="I51" s="7238">
        <v>16000</v>
      </c>
      <c r="J51" s="7239">
        <f t="shared" si="1"/>
        <v>15571.2</v>
      </c>
      <c r="K51" s="7240">
        <v>88</v>
      </c>
      <c r="L51" s="7237">
        <v>21.45</v>
      </c>
      <c r="M51" s="7241">
        <v>22</v>
      </c>
      <c r="N51" s="7238">
        <v>16000</v>
      </c>
      <c r="O51" s="7239">
        <f t="shared" si="2"/>
        <v>15571.2</v>
      </c>
      <c r="P51" s="7242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7243">
        <v>25</v>
      </c>
      <c r="B52" s="7244">
        <v>6</v>
      </c>
      <c r="C52" s="7245">
        <v>6.15</v>
      </c>
      <c r="D52" s="7246">
        <v>16000</v>
      </c>
      <c r="E52" s="7247">
        <f t="shared" si="0"/>
        <v>15571.2</v>
      </c>
      <c r="F52" s="7248">
        <v>57</v>
      </c>
      <c r="G52" s="7244">
        <v>14</v>
      </c>
      <c r="H52" s="7249">
        <v>14.15</v>
      </c>
      <c r="I52" s="7246">
        <v>16000</v>
      </c>
      <c r="J52" s="7247">
        <f t="shared" si="1"/>
        <v>15571.2</v>
      </c>
      <c r="K52" s="7248">
        <v>89</v>
      </c>
      <c r="L52" s="7249">
        <v>22</v>
      </c>
      <c r="M52" s="7244">
        <v>22.15</v>
      </c>
      <c r="N52" s="7246">
        <v>16000</v>
      </c>
      <c r="O52" s="7247">
        <f t="shared" si="2"/>
        <v>15571.2</v>
      </c>
      <c r="P52" s="7250"/>
      <c r="Q52" s="1" t="s">
        <v>163</v>
      </c>
      <c r="R52" s="1"/>
      <c r="S52" s="10733">
        <f>AVERAGE(S28:S51)</f>
        <v>16000</v>
      </c>
    </row>
    <row r="53" spans="1:19" x14ac:dyDescent="0.2">
      <c r="A53" s="7251">
        <v>26</v>
      </c>
      <c r="B53" s="7252">
        <v>6.15</v>
      </c>
      <c r="C53" s="7253">
        <v>6.3</v>
      </c>
      <c r="D53" s="7254">
        <v>16000</v>
      </c>
      <c r="E53" s="7255">
        <f t="shared" si="0"/>
        <v>15571.2</v>
      </c>
      <c r="F53" s="7256">
        <v>58</v>
      </c>
      <c r="G53" s="7257">
        <v>14.15</v>
      </c>
      <c r="H53" s="7253">
        <v>14.3</v>
      </c>
      <c r="I53" s="7254">
        <v>16000</v>
      </c>
      <c r="J53" s="7255">
        <f t="shared" si="1"/>
        <v>15571.2</v>
      </c>
      <c r="K53" s="7256">
        <v>90</v>
      </c>
      <c r="L53" s="7253">
        <v>22.15</v>
      </c>
      <c r="M53" s="7257">
        <v>22.3</v>
      </c>
      <c r="N53" s="7254">
        <v>16000</v>
      </c>
      <c r="O53" s="7255">
        <f t="shared" si="2"/>
        <v>15571.2</v>
      </c>
      <c r="P53" s="7258"/>
    </row>
    <row r="54" spans="1:19" x14ac:dyDescent="0.2">
      <c r="A54" s="7259">
        <v>27</v>
      </c>
      <c r="B54" s="7260">
        <v>6.3</v>
      </c>
      <c r="C54" s="7261">
        <v>6.45</v>
      </c>
      <c r="D54" s="7262">
        <v>16000</v>
      </c>
      <c r="E54" s="7263">
        <f t="shared" si="0"/>
        <v>15571.2</v>
      </c>
      <c r="F54" s="7264">
        <v>59</v>
      </c>
      <c r="G54" s="7260">
        <v>14.3</v>
      </c>
      <c r="H54" s="7265">
        <v>14.45</v>
      </c>
      <c r="I54" s="7262">
        <v>16000</v>
      </c>
      <c r="J54" s="7263">
        <f t="shared" si="1"/>
        <v>15571.2</v>
      </c>
      <c r="K54" s="7264">
        <v>91</v>
      </c>
      <c r="L54" s="7265">
        <v>22.3</v>
      </c>
      <c r="M54" s="7260">
        <v>22.45</v>
      </c>
      <c r="N54" s="7262">
        <v>16000</v>
      </c>
      <c r="O54" s="7263">
        <f t="shared" si="2"/>
        <v>15571.2</v>
      </c>
      <c r="P54" s="7266"/>
    </row>
    <row r="55" spans="1:19" x14ac:dyDescent="0.2">
      <c r="A55" s="7267">
        <v>28</v>
      </c>
      <c r="B55" s="7268">
        <v>6.45</v>
      </c>
      <c r="C55" s="7269">
        <v>7</v>
      </c>
      <c r="D55" s="7270">
        <v>16000</v>
      </c>
      <c r="E55" s="7271">
        <f t="shared" si="0"/>
        <v>15571.2</v>
      </c>
      <c r="F55" s="7272">
        <v>60</v>
      </c>
      <c r="G55" s="7273">
        <v>14.45</v>
      </c>
      <c r="H55" s="7273">
        <v>15</v>
      </c>
      <c r="I55" s="7270">
        <v>16000</v>
      </c>
      <c r="J55" s="7271">
        <f t="shared" si="1"/>
        <v>15571.2</v>
      </c>
      <c r="K55" s="7272">
        <v>92</v>
      </c>
      <c r="L55" s="7269">
        <v>22.45</v>
      </c>
      <c r="M55" s="7273">
        <v>23</v>
      </c>
      <c r="N55" s="7270">
        <v>16000</v>
      </c>
      <c r="O55" s="7271">
        <f t="shared" si="2"/>
        <v>15571.2</v>
      </c>
      <c r="P55" s="7274"/>
    </row>
    <row r="56" spans="1:19" x14ac:dyDescent="0.2">
      <c r="A56" s="7275">
        <v>29</v>
      </c>
      <c r="B56" s="7276">
        <v>7</v>
      </c>
      <c r="C56" s="7277">
        <v>7.15</v>
      </c>
      <c r="D56" s="7278">
        <v>16000</v>
      </c>
      <c r="E56" s="7279">
        <f t="shared" si="0"/>
        <v>15571.2</v>
      </c>
      <c r="F56" s="7280">
        <v>61</v>
      </c>
      <c r="G56" s="7276">
        <v>15</v>
      </c>
      <c r="H56" s="7276">
        <v>15.15</v>
      </c>
      <c r="I56" s="7278">
        <v>16000</v>
      </c>
      <c r="J56" s="7279">
        <f t="shared" si="1"/>
        <v>15571.2</v>
      </c>
      <c r="K56" s="7280">
        <v>93</v>
      </c>
      <c r="L56" s="7281">
        <v>23</v>
      </c>
      <c r="M56" s="7276">
        <v>23.15</v>
      </c>
      <c r="N56" s="7278">
        <v>16000</v>
      </c>
      <c r="O56" s="7279">
        <f t="shared" si="2"/>
        <v>15571.2</v>
      </c>
      <c r="P56" s="7282"/>
    </row>
    <row r="57" spans="1:19" x14ac:dyDescent="0.2">
      <c r="A57" s="7283">
        <v>30</v>
      </c>
      <c r="B57" s="7284">
        <v>7.15</v>
      </c>
      <c r="C57" s="7285">
        <v>7.3</v>
      </c>
      <c r="D57" s="7286">
        <v>16000</v>
      </c>
      <c r="E57" s="7287">
        <f t="shared" si="0"/>
        <v>15571.2</v>
      </c>
      <c r="F57" s="7288">
        <v>62</v>
      </c>
      <c r="G57" s="7289">
        <v>15.15</v>
      </c>
      <c r="H57" s="7289">
        <v>15.3</v>
      </c>
      <c r="I57" s="7286">
        <v>16000</v>
      </c>
      <c r="J57" s="7287">
        <f t="shared" si="1"/>
        <v>15571.2</v>
      </c>
      <c r="K57" s="7288">
        <v>94</v>
      </c>
      <c r="L57" s="7289">
        <v>23.15</v>
      </c>
      <c r="M57" s="7289">
        <v>23.3</v>
      </c>
      <c r="N57" s="7286">
        <v>16000</v>
      </c>
      <c r="O57" s="7287">
        <f t="shared" si="2"/>
        <v>15571.2</v>
      </c>
      <c r="P57" s="7290"/>
    </row>
    <row r="58" spans="1:19" x14ac:dyDescent="0.2">
      <c r="A58" s="7291">
        <v>31</v>
      </c>
      <c r="B58" s="7292">
        <v>7.3</v>
      </c>
      <c r="C58" s="7293">
        <v>7.45</v>
      </c>
      <c r="D58" s="7294">
        <v>16000</v>
      </c>
      <c r="E58" s="7295">
        <f t="shared" si="0"/>
        <v>15571.2</v>
      </c>
      <c r="F58" s="7296">
        <v>63</v>
      </c>
      <c r="G58" s="7292">
        <v>15.3</v>
      </c>
      <c r="H58" s="7292">
        <v>15.45</v>
      </c>
      <c r="I58" s="7294">
        <v>16000</v>
      </c>
      <c r="J58" s="7295">
        <f t="shared" si="1"/>
        <v>15571.2</v>
      </c>
      <c r="K58" s="7296">
        <v>95</v>
      </c>
      <c r="L58" s="7292">
        <v>23.3</v>
      </c>
      <c r="M58" s="7292">
        <v>23.45</v>
      </c>
      <c r="N58" s="7294">
        <v>16000</v>
      </c>
      <c r="O58" s="7295">
        <f t="shared" si="2"/>
        <v>15571.2</v>
      </c>
      <c r="P58" s="7297"/>
    </row>
    <row r="59" spans="1:19" x14ac:dyDescent="0.2">
      <c r="A59" s="7298">
        <v>32</v>
      </c>
      <c r="B59" s="7299">
        <v>7.45</v>
      </c>
      <c r="C59" s="7300">
        <v>8</v>
      </c>
      <c r="D59" s="7301">
        <v>16000</v>
      </c>
      <c r="E59" s="7302">
        <f t="shared" si="0"/>
        <v>15571.2</v>
      </c>
      <c r="F59" s="7303">
        <v>64</v>
      </c>
      <c r="G59" s="7304">
        <v>15.45</v>
      </c>
      <c r="H59" s="7304">
        <v>16</v>
      </c>
      <c r="I59" s="7301">
        <v>16000</v>
      </c>
      <c r="J59" s="7302">
        <f t="shared" si="1"/>
        <v>15571.2</v>
      </c>
      <c r="K59" s="7303">
        <v>96</v>
      </c>
      <c r="L59" s="7304">
        <v>23.45</v>
      </c>
      <c r="M59" s="7304">
        <v>24</v>
      </c>
      <c r="N59" s="7301">
        <v>16000</v>
      </c>
      <c r="O59" s="7302">
        <f t="shared" si="2"/>
        <v>15571.2</v>
      </c>
      <c r="P59" s="7305"/>
    </row>
    <row r="60" spans="1:19" x14ac:dyDescent="0.2">
      <c r="A60" s="7306" t="s">
        <v>27</v>
      </c>
      <c r="B60" s="7307"/>
      <c r="C60" s="7307"/>
      <c r="D60" s="7308">
        <f>SUM(D28:D59)</f>
        <v>512000</v>
      </c>
      <c r="E60" s="7309">
        <f>SUM(E28:E59)</f>
        <v>498278.40000000026</v>
      </c>
      <c r="F60" s="7307"/>
      <c r="G60" s="7307"/>
      <c r="H60" s="7307"/>
      <c r="I60" s="7308">
        <f>SUM(I28:I59)</f>
        <v>512000</v>
      </c>
      <c r="J60" s="7309">
        <f>SUM(J28:J59)</f>
        <v>498278.40000000026</v>
      </c>
      <c r="K60" s="7307"/>
      <c r="L60" s="7307"/>
      <c r="M60" s="7307"/>
      <c r="N60" s="7307">
        <f>SUM(N28:N59)</f>
        <v>512000</v>
      </c>
      <c r="O60" s="7309">
        <f>SUM(O28:O59)</f>
        <v>498278.40000000026</v>
      </c>
      <c r="P60" s="7310"/>
    </row>
    <row r="64" spans="1:19" x14ac:dyDescent="0.2">
      <c r="A64" t="s">
        <v>95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7311"/>
      <c r="B66" s="7312"/>
      <c r="C66" s="7312"/>
      <c r="D66" s="7313"/>
      <c r="E66" s="7312"/>
      <c r="F66" s="7312"/>
      <c r="G66" s="7312"/>
      <c r="H66" s="7312"/>
      <c r="I66" s="7313"/>
      <c r="J66" s="7314"/>
      <c r="K66" s="7312"/>
      <c r="L66" s="7312"/>
      <c r="M66" s="7312"/>
      <c r="N66" s="7312"/>
      <c r="O66" s="7312"/>
      <c r="P66" s="7315"/>
    </row>
    <row r="67" spans="1:16" x14ac:dyDescent="0.2">
      <c r="A67" s="7316" t="s">
        <v>28</v>
      </c>
      <c r="B67" s="7317"/>
      <c r="C67" s="7317"/>
      <c r="D67" s="7318"/>
      <c r="E67" s="7319"/>
      <c r="F67" s="7317"/>
      <c r="G67" s="7317"/>
      <c r="H67" s="7319"/>
      <c r="I67" s="7318"/>
      <c r="J67" s="7320"/>
      <c r="K67" s="7317"/>
      <c r="L67" s="7317"/>
      <c r="M67" s="7317"/>
      <c r="N67" s="7317"/>
      <c r="O67" s="7317"/>
      <c r="P67" s="7321"/>
    </row>
    <row r="68" spans="1:16" x14ac:dyDescent="0.2">
      <c r="A68" s="7322"/>
      <c r="B68" s="7323"/>
      <c r="C68" s="7323"/>
      <c r="D68" s="7323"/>
      <c r="E68" s="7323"/>
      <c r="F68" s="7323"/>
      <c r="G68" s="7323"/>
      <c r="H68" s="7323"/>
      <c r="I68" s="7323"/>
      <c r="J68" s="7323"/>
      <c r="K68" s="7323"/>
      <c r="L68" s="7324"/>
      <c r="M68" s="7324"/>
      <c r="N68" s="7324"/>
      <c r="O68" s="7324"/>
      <c r="P68" s="7325"/>
    </row>
    <row r="69" spans="1:16" x14ac:dyDescent="0.2">
      <c r="A69" s="7326"/>
      <c r="B69" s="7327"/>
      <c r="C69" s="7327"/>
      <c r="D69" s="7328"/>
      <c r="E69" s="7329"/>
      <c r="F69" s="7327"/>
      <c r="G69" s="7327"/>
      <c r="H69" s="7329"/>
      <c r="I69" s="7328"/>
      <c r="J69" s="7330"/>
      <c r="K69" s="7327"/>
      <c r="L69" s="7327"/>
      <c r="M69" s="7327"/>
      <c r="N69" s="7327"/>
      <c r="O69" s="7327"/>
      <c r="P69" s="7331"/>
    </row>
    <row r="70" spans="1:16" x14ac:dyDescent="0.2">
      <c r="A70" s="7332"/>
      <c r="B70" s="7333"/>
      <c r="C70" s="7333"/>
      <c r="D70" s="7334"/>
      <c r="E70" s="7335"/>
      <c r="F70" s="7333"/>
      <c r="G70" s="7333"/>
      <c r="H70" s="7335"/>
      <c r="I70" s="7334"/>
      <c r="J70" s="7333"/>
      <c r="K70" s="7333"/>
      <c r="L70" s="7333"/>
      <c r="M70" s="7333"/>
      <c r="N70" s="7333"/>
      <c r="O70" s="7333"/>
      <c r="P70" s="7336"/>
    </row>
    <row r="71" spans="1:16" x14ac:dyDescent="0.2">
      <c r="A71" s="7337"/>
      <c r="B71" s="7338"/>
      <c r="C71" s="7338"/>
      <c r="D71" s="7339"/>
      <c r="E71" s="7340"/>
      <c r="F71" s="7338"/>
      <c r="G71" s="7338"/>
      <c r="H71" s="7340"/>
      <c r="I71" s="7339"/>
      <c r="J71" s="7338"/>
      <c r="K71" s="7338"/>
      <c r="L71" s="7338"/>
      <c r="M71" s="7338"/>
      <c r="N71" s="7338"/>
      <c r="O71" s="7338"/>
      <c r="P71" s="7341"/>
    </row>
    <row r="72" spans="1:16" x14ac:dyDescent="0.2">
      <c r="A72" s="7342"/>
      <c r="B72" s="7343"/>
      <c r="C72" s="7343"/>
      <c r="D72" s="7344"/>
      <c r="E72" s="7345"/>
      <c r="F72" s="7343"/>
      <c r="G72" s="7343"/>
      <c r="H72" s="7345"/>
      <c r="I72" s="7344"/>
      <c r="J72" s="7343"/>
      <c r="K72" s="7343"/>
      <c r="L72" s="7343"/>
      <c r="M72" s="7343" t="s">
        <v>29</v>
      </c>
      <c r="N72" s="7343"/>
      <c r="O72" s="7343"/>
      <c r="P72" s="7346"/>
    </row>
    <row r="73" spans="1:16" x14ac:dyDescent="0.2">
      <c r="A73" s="7347"/>
      <c r="B73" s="7348"/>
      <c r="C73" s="7348"/>
      <c r="D73" s="7349"/>
      <c r="E73" s="7350"/>
      <c r="F73" s="7348"/>
      <c r="G73" s="7348"/>
      <c r="H73" s="7350"/>
      <c r="I73" s="7349"/>
      <c r="J73" s="7348"/>
      <c r="K73" s="7348"/>
      <c r="L73" s="7348"/>
      <c r="M73" s="7348" t="s">
        <v>30</v>
      </c>
      <c r="N73" s="7348"/>
      <c r="O73" s="7348"/>
      <c r="P73" s="7351"/>
    </row>
    <row r="74" spans="1:16" ht="15.75" x14ac:dyDescent="0.25">
      <c r="E74" s="7352"/>
      <c r="H74" s="7352"/>
    </row>
    <row r="75" spans="1:16" ht="15.75" x14ac:dyDescent="0.25">
      <c r="C75" s="7353"/>
      <c r="E75" s="7354"/>
      <c r="H75" s="7354"/>
    </row>
    <row r="76" spans="1:16" ht="15.75" x14ac:dyDescent="0.25">
      <c r="E76" s="7355"/>
      <c r="H76" s="7355"/>
    </row>
    <row r="77" spans="1:16" ht="15.75" x14ac:dyDescent="0.25">
      <c r="E77" s="7356"/>
      <c r="H77" s="7356"/>
    </row>
    <row r="78" spans="1:16" ht="15.75" x14ac:dyDescent="0.25">
      <c r="E78" s="7357"/>
      <c r="H78" s="7357"/>
    </row>
    <row r="79" spans="1:16" ht="15.75" x14ac:dyDescent="0.25">
      <c r="E79" s="7358"/>
      <c r="H79" s="7358"/>
    </row>
    <row r="80" spans="1:16" ht="15.75" x14ac:dyDescent="0.25">
      <c r="E80" s="7359"/>
      <c r="H80" s="7359"/>
    </row>
    <row r="81" spans="5:13" ht="15.75" x14ac:dyDescent="0.25">
      <c r="E81" s="7360"/>
      <c r="H81" s="7360"/>
    </row>
    <row r="82" spans="5:13" ht="15.75" x14ac:dyDescent="0.25">
      <c r="E82" s="7361"/>
      <c r="H82" s="7361"/>
    </row>
    <row r="83" spans="5:13" ht="15.75" x14ac:dyDescent="0.25">
      <c r="E83" s="7362"/>
      <c r="H83" s="7362"/>
    </row>
    <row r="84" spans="5:13" ht="15.75" x14ac:dyDescent="0.25">
      <c r="E84" s="7363"/>
      <c r="H84" s="7363"/>
    </row>
    <row r="85" spans="5:13" ht="15.75" x14ac:dyDescent="0.25">
      <c r="E85" s="7364"/>
      <c r="H85" s="7364"/>
    </row>
    <row r="86" spans="5:13" ht="15.75" x14ac:dyDescent="0.25">
      <c r="E86" s="7365"/>
      <c r="H86" s="7365"/>
    </row>
    <row r="87" spans="5:13" ht="15.75" x14ac:dyDescent="0.25">
      <c r="E87" s="7366"/>
      <c r="H87" s="7366"/>
    </row>
    <row r="88" spans="5:13" ht="15.75" x14ac:dyDescent="0.25">
      <c r="E88" s="7367"/>
      <c r="H88" s="7367"/>
    </row>
    <row r="89" spans="5:13" ht="15.75" x14ac:dyDescent="0.25">
      <c r="E89" s="7368"/>
      <c r="H89" s="7368"/>
    </row>
    <row r="90" spans="5:13" ht="15.75" x14ac:dyDescent="0.25">
      <c r="E90" s="7369"/>
      <c r="H90" s="7369"/>
    </row>
    <row r="91" spans="5:13" ht="15.75" x14ac:dyDescent="0.25">
      <c r="E91" s="7370"/>
      <c r="H91" s="7370"/>
    </row>
    <row r="92" spans="5:13" ht="15.75" x14ac:dyDescent="0.25">
      <c r="E92" s="7371"/>
      <c r="H92" s="7371"/>
    </row>
    <row r="93" spans="5:13" ht="15.75" x14ac:dyDescent="0.25">
      <c r="E93" s="7372"/>
      <c r="H93" s="7372"/>
    </row>
    <row r="94" spans="5:13" ht="15.75" x14ac:dyDescent="0.25">
      <c r="E94" s="7373"/>
      <c r="H94" s="7373"/>
    </row>
    <row r="95" spans="5:13" ht="15.75" x14ac:dyDescent="0.25">
      <c r="E95" s="7374"/>
      <c r="H95" s="7374"/>
    </row>
    <row r="96" spans="5:13" ht="15.75" x14ac:dyDescent="0.25">
      <c r="E96" s="7375"/>
      <c r="H96" s="7375"/>
      <c r="M96" s="7376" t="s">
        <v>8</v>
      </c>
    </row>
    <row r="97" spans="5:14" ht="15.75" x14ac:dyDescent="0.25">
      <c r="E97" s="7377"/>
      <c r="H97" s="7377"/>
    </row>
    <row r="98" spans="5:14" ht="15.75" x14ac:dyDescent="0.25">
      <c r="E98" s="7378"/>
      <c r="H98" s="7378"/>
    </row>
    <row r="99" spans="5:14" ht="15.75" x14ac:dyDescent="0.25">
      <c r="E99" s="7379"/>
      <c r="H99" s="7379"/>
    </row>
    <row r="101" spans="5:14" x14ac:dyDescent="0.2">
      <c r="N101" s="7380"/>
    </row>
    <row r="126" spans="4:4" x14ac:dyDescent="0.2">
      <c r="D126" s="7381"/>
    </row>
  </sheetData>
  <mergeCells count="1">
    <mergeCell ref="Q27:R27"/>
  </mergeCells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7382"/>
      <c r="B1" s="7383"/>
      <c r="C1" s="7383"/>
      <c r="D1" s="7384"/>
      <c r="E1" s="7383"/>
      <c r="F1" s="7383"/>
      <c r="G1" s="7383"/>
      <c r="H1" s="7383"/>
      <c r="I1" s="7384"/>
      <c r="J1" s="7383"/>
      <c r="K1" s="7383"/>
      <c r="L1" s="7383"/>
      <c r="M1" s="7383"/>
      <c r="N1" s="7383"/>
      <c r="O1" s="7383"/>
      <c r="P1" s="7385"/>
    </row>
    <row r="2" spans="1:16" ht="12.75" customHeight="1" x14ac:dyDescent="0.2">
      <c r="A2" s="7386" t="s">
        <v>0</v>
      </c>
      <c r="B2" s="7387"/>
      <c r="C2" s="7387"/>
      <c r="D2" s="7387"/>
      <c r="E2" s="7387"/>
      <c r="F2" s="7387"/>
      <c r="G2" s="7387"/>
      <c r="H2" s="7387"/>
      <c r="I2" s="7387"/>
      <c r="J2" s="7387"/>
      <c r="K2" s="7387"/>
      <c r="L2" s="7387"/>
      <c r="M2" s="7387"/>
      <c r="N2" s="7387"/>
      <c r="O2" s="7387"/>
      <c r="P2" s="7388"/>
    </row>
    <row r="3" spans="1:16" ht="12.75" customHeight="1" x14ac:dyDescent="0.2">
      <c r="A3" s="7389"/>
      <c r="B3" s="7390"/>
      <c r="C3" s="7390"/>
      <c r="D3" s="7390"/>
      <c r="E3" s="7390"/>
      <c r="F3" s="7390"/>
      <c r="G3" s="7390"/>
      <c r="H3" s="7390"/>
      <c r="I3" s="7390"/>
      <c r="J3" s="7390"/>
      <c r="K3" s="7390"/>
      <c r="L3" s="7390"/>
      <c r="M3" s="7390"/>
      <c r="N3" s="7390"/>
      <c r="O3" s="7390"/>
      <c r="P3" s="7391"/>
    </row>
    <row r="4" spans="1:16" ht="12.75" customHeight="1" x14ac:dyDescent="0.2">
      <c r="A4" s="7392" t="s">
        <v>96</v>
      </c>
      <c r="B4" s="7393"/>
      <c r="C4" s="7393"/>
      <c r="D4" s="7393"/>
      <c r="E4" s="7393"/>
      <c r="F4" s="7393"/>
      <c r="G4" s="7393"/>
      <c r="H4" s="7393"/>
      <c r="I4" s="7393"/>
      <c r="J4" s="7394"/>
      <c r="K4" s="7395"/>
      <c r="L4" s="7395"/>
      <c r="M4" s="7395"/>
      <c r="N4" s="7395"/>
      <c r="O4" s="7395"/>
      <c r="P4" s="7396"/>
    </row>
    <row r="5" spans="1:16" ht="12.75" customHeight="1" x14ac:dyDescent="0.2">
      <c r="A5" s="7397"/>
      <c r="B5" s="7398"/>
      <c r="C5" s="7398"/>
      <c r="D5" s="7399"/>
      <c r="E5" s="7398"/>
      <c r="F5" s="7398"/>
      <c r="G5" s="7398"/>
      <c r="H5" s="7398"/>
      <c r="I5" s="7399"/>
      <c r="J5" s="7398"/>
      <c r="K5" s="7398"/>
      <c r="L5" s="7398"/>
      <c r="M5" s="7398"/>
      <c r="N5" s="7398"/>
      <c r="O5" s="7398"/>
      <c r="P5" s="7400"/>
    </row>
    <row r="6" spans="1:16" ht="12.75" customHeight="1" x14ac:dyDescent="0.2">
      <c r="A6" s="7401" t="s">
        <v>2</v>
      </c>
      <c r="B6" s="7402"/>
      <c r="C6" s="7402"/>
      <c r="D6" s="7403"/>
      <c r="E6" s="7402"/>
      <c r="F6" s="7402"/>
      <c r="G6" s="7402"/>
      <c r="H6" s="7402"/>
      <c r="I6" s="7403"/>
      <c r="J6" s="7402"/>
      <c r="K6" s="7402"/>
      <c r="L6" s="7402"/>
      <c r="M6" s="7402"/>
      <c r="N6" s="7402"/>
      <c r="O6" s="7402"/>
      <c r="P6" s="7404"/>
    </row>
    <row r="7" spans="1:16" ht="12.75" customHeight="1" x14ac:dyDescent="0.2">
      <c r="A7" s="7405" t="s">
        <v>3</v>
      </c>
      <c r="B7" s="7406"/>
      <c r="C7" s="7406"/>
      <c r="D7" s="7407"/>
      <c r="E7" s="7406"/>
      <c r="F7" s="7406"/>
      <c r="G7" s="7406"/>
      <c r="H7" s="7406"/>
      <c r="I7" s="7407"/>
      <c r="J7" s="7406"/>
      <c r="K7" s="7406"/>
      <c r="L7" s="7406"/>
      <c r="M7" s="7406"/>
      <c r="N7" s="7406"/>
      <c r="O7" s="7406"/>
      <c r="P7" s="7408"/>
    </row>
    <row r="8" spans="1:16" ht="12.75" customHeight="1" x14ac:dyDescent="0.2">
      <c r="A8" s="7409" t="s">
        <v>4</v>
      </c>
      <c r="B8" s="7410"/>
      <c r="C8" s="7410"/>
      <c r="D8" s="7411"/>
      <c r="E8" s="7410"/>
      <c r="F8" s="7410"/>
      <c r="G8" s="7410"/>
      <c r="H8" s="7410"/>
      <c r="I8" s="7411"/>
      <c r="J8" s="7410"/>
      <c r="K8" s="7410"/>
      <c r="L8" s="7410"/>
      <c r="M8" s="7410"/>
      <c r="N8" s="7410"/>
      <c r="O8" s="7410"/>
      <c r="P8" s="7412"/>
    </row>
    <row r="9" spans="1:16" ht="12.75" customHeight="1" x14ac:dyDescent="0.2">
      <c r="A9" s="7413" t="s">
        <v>5</v>
      </c>
      <c r="B9" s="7414"/>
      <c r="C9" s="7414"/>
      <c r="D9" s="7415"/>
      <c r="E9" s="7414"/>
      <c r="F9" s="7414"/>
      <c r="G9" s="7414"/>
      <c r="H9" s="7414"/>
      <c r="I9" s="7415"/>
      <c r="J9" s="7414"/>
      <c r="K9" s="7414"/>
      <c r="L9" s="7414"/>
      <c r="M9" s="7414"/>
      <c r="N9" s="7414"/>
      <c r="O9" s="7414"/>
      <c r="P9" s="7416"/>
    </row>
    <row r="10" spans="1:16" ht="12.75" customHeight="1" x14ac:dyDescent="0.2">
      <c r="A10" s="7417" t="s">
        <v>6</v>
      </c>
      <c r="B10" s="7418"/>
      <c r="C10" s="7418"/>
      <c r="D10" s="7419"/>
      <c r="E10" s="7418"/>
      <c r="F10" s="7418"/>
      <c r="G10" s="7418"/>
      <c r="H10" s="7418"/>
      <c r="I10" s="7419"/>
      <c r="J10" s="7418"/>
      <c r="K10" s="7418"/>
      <c r="L10" s="7418"/>
      <c r="M10" s="7418"/>
      <c r="N10" s="7418"/>
      <c r="O10" s="7418"/>
      <c r="P10" s="7420"/>
    </row>
    <row r="11" spans="1:16" ht="12.75" customHeight="1" x14ac:dyDescent="0.2">
      <c r="A11" s="7421"/>
      <c r="B11" s="7422"/>
      <c r="C11" s="7422"/>
      <c r="D11" s="7423"/>
      <c r="E11" s="7422"/>
      <c r="F11" s="7422"/>
      <c r="G11" s="7424"/>
      <c r="H11" s="7422"/>
      <c r="I11" s="7423"/>
      <c r="J11" s="7422"/>
      <c r="K11" s="7422"/>
      <c r="L11" s="7422"/>
      <c r="M11" s="7422"/>
      <c r="N11" s="7422"/>
      <c r="O11" s="7422"/>
      <c r="P11" s="7425"/>
    </row>
    <row r="12" spans="1:16" ht="12.75" customHeight="1" x14ac:dyDescent="0.2">
      <c r="A12" s="7426" t="s">
        <v>97</v>
      </c>
      <c r="B12" s="7427"/>
      <c r="C12" s="7427"/>
      <c r="D12" s="7428"/>
      <c r="E12" s="7427" t="s">
        <v>8</v>
      </c>
      <c r="F12" s="7427"/>
      <c r="G12" s="7427"/>
      <c r="H12" s="7427"/>
      <c r="I12" s="7428"/>
      <c r="J12" s="7427"/>
      <c r="K12" s="7427"/>
      <c r="L12" s="7427"/>
      <c r="M12" s="7427"/>
      <c r="N12" s="7429" t="s">
        <v>98</v>
      </c>
      <c r="O12" s="7427"/>
      <c r="P12" s="7430"/>
    </row>
    <row r="13" spans="1:16" ht="12.75" customHeight="1" x14ac:dyDescent="0.2">
      <c r="A13" s="7431"/>
      <c r="B13" s="7432"/>
      <c r="C13" s="7432"/>
      <c r="D13" s="7433"/>
      <c r="E13" s="7432"/>
      <c r="F13" s="7432"/>
      <c r="G13" s="7432"/>
      <c r="H13" s="7432"/>
      <c r="I13" s="7433"/>
      <c r="J13" s="7432"/>
      <c r="K13" s="7432"/>
      <c r="L13" s="7432"/>
      <c r="M13" s="7432"/>
      <c r="N13" s="7432"/>
      <c r="O13" s="7432"/>
      <c r="P13" s="7434"/>
    </row>
    <row r="14" spans="1:16" ht="12.75" customHeight="1" x14ac:dyDescent="0.2">
      <c r="A14" s="7435" t="s">
        <v>10</v>
      </c>
      <c r="B14" s="7436"/>
      <c r="C14" s="7436"/>
      <c r="D14" s="7437"/>
      <c r="E14" s="7436"/>
      <c r="F14" s="7436"/>
      <c r="G14" s="7436"/>
      <c r="H14" s="7436"/>
      <c r="I14" s="7437"/>
      <c r="J14" s="7436"/>
      <c r="K14" s="7436"/>
      <c r="L14" s="7436"/>
      <c r="M14" s="7436"/>
      <c r="N14" s="7438"/>
      <c r="O14" s="7439"/>
      <c r="P14" s="7440"/>
    </row>
    <row r="15" spans="1:16" ht="12.75" customHeight="1" x14ac:dyDescent="0.2">
      <c r="A15" s="7441"/>
      <c r="B15" s="7442"/>
      <c r="C15" s="7442"/>
      <c r="D15" s="7443"/>
      <c r="E15" s="7442"/>
      <c r="F15" s="7442"/>
      <c r="G15" s="7442"/>
      <c r="H15" s="7442"/>
      <c r="I15" s="7443"/>
      <c r="J15" s="7442"/>
      <c r="K15" s="7442"/>
      <c r="L15" s="7442"/>
      <c r="M15" s="7442"/>
      <c r="N15" s="7444" t="s">
        <v>11</v>
      </c>
      <c r="O15" s="7445" t="s">
        <v>12</v>
      </c>
      <c r="P15" s="7446"/>
    </row>
    <row r="16" spans="1:16" ht="12.75" customHeight="1" x14ac:dyDescent="0.2">
      <c r="A16" s="7447" t="s">
        <v>13</v>
      </c>
      <c r="B16" s="7448"/>
      <c r="C16" s="7448"/>
      <c r="D16" s="7449"/>
      <c r="E16" s="7448"/>
      <c r="F16" s="7448"/>
      <c r="G16" s="7448"/>
      <c r="H16" s="7448"/>
      <c r="I16" s="7449"/>
      <c r="J16" s="7448"/>
      <c r="K16" s="7448"/>
      <c r="L16" s="7448"/>
      <c r="M16" s="7448"/>
      <c r="N16" s="7450"/>
      <c r="O16" s="7451"/>
      <c r="P16" s="7451"/>
    </row>
    <row r="17" spans="1:47" ht="12.75" customHeight="1" x14ac:dyDescent="0.2">
      <c r="A17" s="7452" t="s">
        <v>14</v>
      </c>
      <c r="B17" s="7453"/>
      <c r="C17" s="7453"/>
      <c r="D17" s="7454"/>
      <c r="E17" s="7453"/>
      <c r="F17" s="7453"/>
      <c r="G17" s="7453"/>
      <c r="H17" s="7453"/>
      <c r="I17" s="7454"/>
      <c r="J17" s="7453"/>
      <c r="K17" s="7453"/>
      <c r="L17" s="7453"/>
      <c r="M17" s="7453"/>
      <c r="N17" s="7455" t="s">
        <v>15</v>
      </c>
      <c r="O17" s="7456" t="s">
        <v>16</v>
      </c>
      <c r="P17" s="7457"/>
    </row>
    <row r="18" spans="1:47" ht="12.75" customHeight="1" x14ac:dyDescent="0.2">
      <c r="A18" s="7458"/>
      <c r="B18" s="7459"/>
      <c r="C18" s="7459"/>
      <c r="D18" s="7460"/>
      <c r="E18" s="7459"/>
      <c r="F18" s="7459"/>
      <c r="G18" s="7459"/>
      <c r="H18" s="7459"/>
      <c r="I18" s="7460"/>
      <c r="J18" s="7459"/>
      <c r="K18" s="7459"/>
      <c r="L18" s="7459"/>
      <c r="M18" s="7459"/>
      <c r="N18" s="7461"/>
      <c r="O18" s="7462"/>
      <c r="P18" s="7463" t="s">
        <v>8</v>
      </c>
    </row>
    <row r="19" spans="1:47" ht="12.75" customHeight="1" x14ac:dyDescent="0.2">
      <c r="A19" s="7464"/>
      <c r="B19" s="7465"/>
      <c r="C19" s="7465"/>
      <c r="D19" s="7466"/>
      <c r="E19" s="7465"/>
      <c r="F19" s="7465"/>
      <c r="G19" s="7465"/>
      <c r="H19" s="7465"/>
      <c r="I19" s="7466"/>
      <c r="J19" s="7465"/>
      <c r="K19" s="7467"/>
      <c r="L19" s="7465" t="s">
        <v>17</v>
      </c>
      <c r="M19" s="7465"/>
      <c r="N19" s="7468"/>
      <c r="O19" s="7469"/>
      <c r="P19" s="7470"/>
      <c r="AU19" s="7471"/>
    </row>
    <row r="20" spans="1:47" ht="12.75" customHeight="1" x14ac:dyDescent="0.2">
      <c r="A20" s="7472"/>
      <c r="B20" s="7473"/>
      <c r="C20" s="7473"/>
      <c r="D20" s="7474"/>
      <c r="E20" s="7473"/>
      <c r="F20" s="7473"/>
      <c r="G20" s="7473"/>
      <c r="H20" s="7473"/>
      <c r="I20" s="7474"/>
      <c r="J20" s="7473"/>
      <c r="K20" s="7473"/>
      <c r="L20" s="7473"/>
      <c r="M20" s="7473"/>
      <c r="N20" s="7475"/>
      <c r="O20" s="7476"/>
      <c r="P20" s="7477"/>
    </row>
    <row r="21" spans="1:47" ht="12.75" customHeight="1" x14ac:dyDescent="0.2">
      <c r="A21" s="7478"/>
      <c r="B21" s="7479"/>
      <c r="C21" s="7480"/>
      <c r="D21" s="7480"/>
      <c r="E21" s="7479"/>
      <c r="F21" s="7479"/>
      <c r="G21" s="7479"/>
      <c r="H21" s="7479" t="s">
        <v>8</v>
      </c>
      <c r="I21" s="7481"/>
      <c r="J21" s="7479"/>
      <c r="K21" s="7479"/>
      <c r="L21" s="7479"/>
      <c r="M21" s="7479"/>
      <c r="N21" s="7482"/>
      <c r="O21" s="7483"/>
      <c r="P21" s="7484"/>
    </row>
    <row r="22" spans="1:47" ht="12.75" customHeight="1" x14ac:dyDescent="0.2">
      <c r="A22" s="7485"/>
      <c r="B22" s="7486"/>
      <c r="C22" s="7486"/>
      <c r="D22" s="7487"/>
      <c r="E22" s="7486"/>
      <c r="F22" s="7486"/>
      <c r="G22" s="7486"/>
      <c r="H22" s="7486"/>
      <c r="I22" s="7487"/>
      <c r="J22" s="7486"/>
      <c r="K22" s="7486"/>
      <c r="L22" s="7486"/>
      <c r="M22" s="7486"/>
      <c r="N22" s="7486"/>
      <c r="O22" s="7486"/>
      <c r="P22" s="7488"/>
    </row>
    <row r="23" spans="1:47" ht="12.75" customHeight="1" x14ac:dyDescent="0.2">
      <c r="A23" s="7489" t="s">
        <v>18</v>
      </c>
      <c r="B23" s="7490"/>
      <c r="C23" s="7490"/>
      <c r="D23" s="7491"/>
      <c r="E23" s="7492" t="s">
        <v>19</v>
      </c>
      <c r="F23" s="7492"/>
      <c r="G23" s="7492"/>
      <c r="H23" s="7492"/>
      <c r="I23" s="7492"/>
      <c r="J23" s="7492"/>
      <c r="K23" s="7492"/>
      <c r="L23" s="7492"/>
      <c r="M23" s="7490"/>
      <c r="N23" s="7490"/>
      <c r="O23" s="7490"/>
      <c r="P23" s="7493"/>
    </row>
    <row r="24" spans="1:47" ht="15.75" x14ac:dyDescent="0.25">
      <c r="A24" s="7494"/>
      <c r="B24" s="7495"/>
      <c r="C24" s="7495"/>
      <c r="D24" s="7496"/>
      <c r="E24" s="7497" t="s">
        <v>20</v>
      </c>
      <c r="F24" s="7497"/>
      <c r="G24" s="7497"/>
      <c r="H24" s="7497"/>
      <c r="I24" s="7497"/>
      <c r="J24" s="7497"/>
      <c r="K24" s="7497"/>
      <c r="L24" s="7497"/>
      <c r="M24" s="7495"/>
      <c r="N24" s="7495"/>
      <c r="O24" s="7495"/>
      <c r="P24" s="7498"/>
    </row>
    <row r="25" spans="1:47" ht="12.75" customHeight="1" x14ac:dyDescent="0.2">
      <c r="A25" s="7499"/>
      <c r="B25" s="7500" t="s">
        <v>21</v>
      </c>
      <c r="C25" s="7501"/>
      <c r="D25" s="7501"/>
      <c r="E25" s="7501"/>
      <c r="F25" s="7501"/>
      <c r="G25" s="7501"/>
      <c r="H25" s="7501"/>
      <c r="I25" s="7501"/>
      <c r="J25" s="7501"/>
      <c r="K25" s="7501"/>
      <c r="L25" s="7501"/>
      <c r="M25" s="7501"/>
      <c r="N25" s="7501"/>
      <c r="O25" s="7502"/>
      <c r="P25" s="7503"/>
    </row>
    <row r="26" spans="1:47" ht="12.75" customHeight="1" x14ac:dyDescent="0.2">
      <c r="A26" s="7504" t="s">
        <v>22</v>
      </c>
      <c r="B26" s="7505" t="s">
        <v>23</v>
      </c>
      <c r="C26" s="7505"/>
      <c r="D26" s="7504" t="s">
        <v>24</v>
      </c>
      <c r="E26" s="7504" t="s">
        <v>25</v>
      </c>
      <c r="F26" s="7504" t="s">
        <v>22</v>
      </c>
      <c r="G26" s="7505" t="s">
        <v>23</v>
      </c>
      <c r="H26" s="7505"/>
      <c r="I26" s="7504" t="s">
        <v>24</v>
      </c>
      <c r="J26" s="7504" t="s">
        <v>25</v>
      </c>
      <c r="K26" s="7504" t="s">
        <v>22</v>
      </c>
      <c r="L26" s="7505" t="s">
        <v>23</v>
      </c>
      <c r="M26" s="7505"/>
      <c r="N26" s="7506" t="s">
        <v>24</v>
      </c>
      <c r="O26" s="7504" t="s">
        <v>25</v>
      </c>
      <c r="P26" s="7507"/>
    </row>
    <row r="27" spans="1:47" ht="12.75" customHeight="1" x14ac:dyDescent="0.2">
      <c r="A27" s="7508"/>
      <c r="B27" s="7509" t="s">
        <v>26</v>
      </c>
      <c r="C27" s="7509" t="s">
        <v>2</v>
      </c>
      <c r="D27" s="7508"/>
      <c r="E27" s="7508"/>
      <c r="F27" s="7508"/>
      <c r="G27" s="7509" t="s">
        <v>26</v>
      </c>
      <c r="H27" s="7509" t="s">
        <v>2</v>
      </c>
      <c r="I27" s="7508"/>
      <c r="J27" s="7508"/>
      <c r="K27" s="7508"/>
      <c r="L27" s="7509" t="s">
        <v>26</v>
      </c>
      <c r="M27" s="7509" t="s">
        <v>2</v>
      </c>
      <c r="N27" s="7510"/>
      <c r="O27" s="7508"/>
      <c r="P27" s="7511"/>
      <c r="Q27" s="10730" t="s">
        <v>161</v>
      </c>
      <c r="R27" s="10731"/>
      <c r="S27" s="1" t="s">
        <v>162</v>
      </c>
    </row>
    <row r="28" spans="1:47" ht="12.75" customHeight="1" x14ac:dyDescent="0.2">
      <c r="A28" s="7512">
        <v>1</v>
      </c>
      <c r="B28" s="7513">
        <v>0</v>
      </c>
      <c r="C28" s="7514">
        <v>0.15</v>
      </c>
      <c r="D28" s="7515">
        <v>16000</v>
      </c>
      <c r="E28" s="7516">
        <f t="shared" ref="E28:E59" si="0">D28*(100-2.68)/100</f>
        <v>15571.2</v>
      </c>
      <c r="F28" s="7517">
        <v>33</v>
      </c>
      <c r="G28" s="7518">
        <v>8</v>
      </c>
      <c r="H28" s="7518">
        <v>8.15</v>
      </c>
      <c r="I28" s="7515">
        <v>16000</v>
      </c>
      <c r="J28" s="7516">
        <f t="shared" ref="J28:J59" si="1">I28*(100-2.68)/100</f>
        <v>15571.2</v>
      </c>
      <c r="K28" s="7517">
        <v>65</v>
      </c>
      <c r="L28" s="7518">
        <v>16</v>
      </c>
      <c r="M28" s="7518">
        <v>16.149999999999999</v>
      </c>
      <c r="N28" s="7515">
        <v>16000</v>
      </c>
      <c r="O28" s="7516">
        <f t="shared" ref="O28:O59" si="2">N28*(100-2.68)/100</f>
        <v>15571.2</v>
      </c>
      <c r="P28" s="7519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7520">
        <v>2</v>
      </c>
      <c r="B29" s="7520">
        <v>0.15</v>
      </c>
      <c r="C29" s="7521">
        <v>0.3</v>
      </c>
      <c r="D29" s="7522">
        <v>16000</v>
      </c>
      <c r="E29" s="7523">
        <f t="shared" si="0"/>
        <v>15571.2</v>
      </c>
      <c r="F29" s="7524">
        <v>34</v>
      </c>
      <c r="G29" s="7525">
        <v>8.15</v>
      </c>
      <c r="H29" s="7525">
        <v>8.3000000000000007</v>
      </c>
      <c r="I29" s="7522">
        <v>16000</v>
      </c>
      <c r="J29" s="7523">
        <f t="shared" si="1"/>
        <v>15571.2</v>
      </c>
      <c r="K29" s="7524">
        <v>66</v>
      </c>
      <c r="L29" s="7525">
        <v>16.149999999999999</v>
      </c>
      <c r="M29" s="7525">
        <v>16.3</v>
      </c>
      <c r="N29" s="7522">
        <v>16000</v>
      </c>
      <c r="O29" s="7523">
        <f t="shared" si="2"/>
        <v>15571.2</v>
      </c>
      <c r="P29" s="7526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7527">
        <v>3</v>
      </c>
      <c r="B30" s="7528">
        <v>0.3</v>
      </c>
      <c r="C30" s="7529">
        <v>0.45</v>
      </c>
      <c r="D30" s="7530">
        <v>16000</v>
      </c>
      <c r="E30" s="7531">
        <f t="shared" si="0"/>
        <v>15571.2</v>
      </c>
      <c r="F30" s="7532">
        <v>35</v>
      </c>
      <c r="G30" s="7533">
        <v>8.3000000000000007</v>
      </c>
      <c r="H30" s="7533">
        <v>8.4499999999999993</v>
      </c>
      <c r="I30" s="7530">
        <v>16000</v>
      </c>
      <c r="J30" s="7531">
        <f t="shared" si="1"/>
        <v>15571.2</v>
      </c>
      <c r="K30" s="7532">
        <v>67</v>
      </c>
      <c r="L30" s="7533">
        <v>16.3</v>
      </c>
      <c r="M30" s="7533">
        <v>16.45</v>
      </c>
      <c r="N30" s="7530">
        <v>16000</v>
      </c>
      <c r="O30" s="7531">
        <f t="shared" si="2"/>
        <v>15571.2</v>
      </c>
      <c r="P30" s="7534"/>
      <c r="Q30" s="8564">
        <v>2</v>
      </c>
      <c r="R30" s="8667">
        <v>2.15</v>
      </c>
      <c r="S30" s="10733">
        <f>AVERAGE(D36:D39)</f>
        <v>16000</v>
      </c>
      <c r="V30" s="7535"/>
    </row>
    <row r="31" spans="1:47" ht="12.75" customHeight="1" x14ac:dyDescent="0.2">
      <c r="A31" s="7536">
        <v>4</v>
      </c>
      <c r="B31" s="7536">
        <v>0.45</v>
      </c>
      <c r="C31" s="7537">
        <v>1</v>
      </c>
      <c r="D31" s="7538">
        <v>16000</v>
      </c>
      <c r="E31" s="7539">
        <f t="shared" si="0"/>
        <v>15571.2</v>
      </c>
      <c r="F31" s="7540">
        <v>36</v>
      </c>
      <c r="G31" s="7537">
        <v>8.4499999999999993</v>
      </c>
      <c r="H31" s="7537">
        <v>9</v>
      </c>
      <c r="I31" s="7538">
        <v>16000</v>
      </c>
      <c r="J31" s="7539">
        <f t="shared" si="1"/>
        <v>15571.2</v>
      </c>
      <c r="K31" s="7540">
        <v>68</v>
      </c>
      <c r="L31" s="7537">
        <v>16.45</v>
      </c>
      <c r="M31" s="7537">
        <v>17</v>
      </c>
      <c r="N31" s="7538">
        <v>16000</v>
      </c>
      <c r="O31" s="7539">
        <f t="shared" si="2"/>
        <v>15571.2</v>
      </c>
      <c r="P31" s="7541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7542">
        <v>5</v>
      </c>
      <c r="B32" s="7543">
        <v>1</v>
      </c>
      <c r="C32" s="7544">
        <v>1.1499999999999999</v>
      </c>
      <c r="D32" s="7545">
        <v>16000</v>
      </c>
      <c r="E32" s="7546">
        <f t="shared" si="0"/>
        <v>15571.2</v>
      </c>
      <c r="F32" s="7547">
        <v>37</v>
      </c>
      <c r="G32" s="7543">
        <v>9</v>
      </c>
      <c r="H32" s="7543">
        <v>9.15</v>
      </c>
      <c r="I32" s="7545">
        <v>16000</v>
      </c>
      <c r="J32" s="7546">
        <f t="shared" si="1"/>
        <v>15571.2</v>
      </c>
      <c r="K32" s="7547">
        <v>69</v>
      </c>
      <c r="L32" s="7543">
        <v>17</v>
      </c>
      <c r="M32" s="7543">
        <v>17.149999999999999</v>
      </c>
      <c r="N32" s="7545">
        <v>16000</v>
      </c>
      <c r="O32" s="7546">
        <f t="shared" si="2"/>
        <v>15571.2</v>
      </c>
      <c r="P32" s="7548"/>
      <c r="Q32" s="8564">
        <v>4</v>
      </c>
      <c r="R32" s="8661">
        <v>4.1500000000000004</v>
      </c>
      <c r="S32" s="10733">
        <f>AVERAGE(D44:D47)</f>
        <v>16000</v>
      </c>
      <c r="AQ32" s="7545"/>
    </row>
    <row r="33" spans="1:19" ht="12.75" customHeight="1" x14ac:dyDescent="0.2">
      <c r="A33" s="7549">
        <v>6</v>
      </c>
      <c r="B33" s="7550">
        <v>1.1499999999999999</v>
      </c>
      <c r="C33" s="7551">
        <v>1.3</v>
      </c>
      <c r="D33" s="7552">
        <v>16000</v>
      </c>
      <c r="E33" s="7553">
        <f t="shared" si="0"/>
        <v>15571.2</v>
      </c>
      <c r="F33" s="7554">
        <v>38</v>
      </c>
      <c r="G33" s="7551">
        <v>9.15</v>
      </c>
      <c r="H33" s="7551">
        <v>9.3000000000000007</v>
      </c>
      <c r="I33" s="7552">
        <v>16000</v>
      </c>
      <c r="J33" s="7553">
        <f t="shared" si="1"/>
        <v>15571.2</v>
      </c>
      <c r="K33" s="7554">
        <v>70</v>
      </c>
      <c r="L33" s="7551">
        <v>17.149999999999999</v>
      </c>
      <c r="M33" s="7551">
        <v>17.3</v>
      </c>
      <c r="N33" s="7552">
        <v>16000</v>
      </c>
      <c r="O33" s="7553">
        <f t="shared" si="2"/>
        <v>15571.2</v>
      </c>
      <c r="P33" s="7555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7556">
        <v>7</v>
      </c>
      <c r="B34" s="7557">
        <v>1.3</v>
      </c>
      <c r="C34" s="7558">
        <v>1.45</v>
      </c>
      <c r="D34" s="7559">
        <v>16000</v>
      </c>
      <c r="E34" s="7560">
        <f t="shared" si="0"/>
        <v>15571.2</v>
      </c>
      <c r="F34" s="7561">
        <v>39</v>
      </c>
      <c r="G34" s="7562">
        <v>9.3000000000000007</v>
      </c>
      <c r="H34" s="7562">
        <v>9.4499999999999993</v>
      </c>
      <c r="I34" s="7559">
        <v>16000</v>
      </c>
      <c r="J34" s="7560">
        <f t="shared" si="1"/>
        <v>15571.2</v>
      </c>
      <c r="K34" s="7561">
        <v>71</v>
      </c>
      <c r="L34" s="7562">
        <v>17.3</v>
      </c>
      <c r="M34" s="7562">
        <v>17.45</v>
      </c>
      <c r="N34" s="7559">
        <v>16000</v>
      </c>
      <c r="O34" s="7560">
        <f t="shared" si="2"/>
        <v>15571.2</v>
      </c>
      <c r="P34" s="7563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7564">
        <v>8</v>
      </c>
      <c r="B35" s="7564">
        <v>1.45</v>
      </c>
      <c r="C35" s="7565">
        <v>2</v>
      </c>
      <c r="D35" s="7566">
        <v>16000</v>
      </c>
      <c r="E35" s="7567">
        <f t="shared" si="0"/>
        <v>15571.2</v>
      </c>
      <c r="F35" s="7568">
        <v>40</v>
      </c>
      <c r="G35" s="7565">
        <v>9.4499999999999993</v>
      </c>
      <c r="H35" s="7565">
        <v>10</v>
      </c>
      <c r="I35" s="7566">
        <v>16000</v>
      </c>
      <c r="J35" s="7567">
        <f t="shared" si="1"/>
        <v>15571.2</v>
      </c>
      <c r="K35" s="7568">
        <v>72</v>
      </c>
      <c r="L35" s="7569">
        <v>17.45</v>
      </c>
      <c r="M35" s="7565">
        <v>18</v>
      </c>
      <c r="N35" s="7566">
        <v>16000</v>
      </c>
      <c r="O35" s="7567">
        <f t="shared" si="2"/>
        <v>15571.2</v>
      </c>
      <c r="P35" s="7570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7571">
        <v>9</v>
      </c>
      <c r="B36" s="7572">
        <v>2</v>
      </c>
      <c r="C36" s="7573">
        <v>2.15</v>
      </c>
      <c r="D36" s="7574">
        <v>16000</v>
      </c>
      <c r="E36" s="7575">
        <f t="shared" si="0"/>
        <v>15571.2</v>
      </c>
      <c r="F36" s="7576">
        <v>41</v>
      </c>
      <c r="G36" s="7577">
        <v>10</v>
      </c>
      <c r="H36" s="7578">
        <v>10.15</v>
      </c>
      <c r="I36" s="7574">
        <v>16000</v>
      </c>
      <c r="J36" s="7575">
        <f t="shared" si="1"/>
        <v>15571.2</v>
      </c>
      <c r="K36" s="7576">
        <v>73</v>
      </c>
      <c r="L36" s="7578">
        <v>18</v>
      </c>
      <c r="M36" s="7577">
        <v>18.149999999999999</v>
      </c>
      <c r="N36" s="7574">
        <v>16000</v>
      </c>
      <c r="O36" s="7575">
        <f t="shared" si="2"/>
        <v>15571.2</v>
      </c>
      <c r="P36" s="7579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7580">
        <v>10</v>
      </c>
      <c r="B37" s="7580">
        <v>2.15</v>
      </c>
      <c r="C37" s="7581">
        <v>2.2999999999999998</v>
      </c>
      <c r="D37" s="7582">
        <v>16000</v>
      </c>
      <c r="E37" s="7583">
        <f t="shared" si="0"/>
        <v>15571.2</v>
      </c>
      <c r="F37" s="7584">
        <v>42</v>
      </c>
      <c r="G37" s="7581">
        <v>10.15</v>
      </c>
      <c r="H37" s="7585">
        <v>10.3</v>
      </c>
      <c r="I37" s="7582">
        <v>16000</v>
      </c>
      <c r="J37" s="7583">
        <f t="shared" si="1"/>
        <v>15571.2</v>
      </c>
      <c r="K37" s="7584">
        <v>74</v>
      </c>
      <c r="L37" s="7585">
        <v>18.149999999999999</v>
      </c>
      <c r="M37" s="7581">
        <v>18.3</v>
      </c>
      <c r="N37" s="7582">
        <v>16000</v>
      </c>
      <c r="O37" s="7583">
        <f t="shared" si="2"/>
        <v>15571.2</v>
      </c>
      <c r="P37" s="7586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7587">
        <v>11</v>
      </c>
      <c r="B38" s="7588">
        <v>2.2999999999999998</v>
      </c>
      <c r="C38" s="7589">
        <v>2.4500000000000002</v>
      </c>
      <c r="D38" s="7590">
        <v>16000</v>
      </c>
      <c r="E38" s="7591">
        <f t="shared" si="0"/>
        <v>15571.2</v>
      </c>
      <c r="F38" s="7592">
        <v>43</v>
      </c>
      <c r="G38" s="7593">
        <v>10.3</v>
      </c>
      <c r="H38" s="7594">
        <v>10.45</v>
      </c>
      <c r="I38" s="7590">
        <v>16000</v>
      </c>
      <c r="J38" s="7591">
        <f t="shared" si="1"/>
        <v>15571.2</v>
      </c>
      <c r="K38" s="7592">
        <v>75</v>
      </c>
      <c r="L38" s="7594">
        <v>18.3</v>
      </c>
      <c r="M38" s="7593">
        <v>18.45</v>
      </c>
      <c r="N38" s="7590">
        <v>16000</v>
      </c>
      <c r="O38" s="7591">
        <f t="shared" si="2"/>
        <v>15571.2</v>
      </c>
      <c r="P38" s="7595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7596">
        <v>12</v>
      </c>
      <c r="B39" s="7596">
        <v>2.4500000000000002</v>
      </c>
      <c r="C39" s="7597">
        <v>3</v>
      </c>
      <c r="D39" s="7598">
        <v>16000</v>
      </c>
      <c r="E39" s="7599">
        <f t="shared" si="0"/>
        <v>15571.2</v>
      </c>
      <c r="F39" s="7600">
        <v>44</v>
      </c>
      <c r="G39" s="7597">
        <v>10.45</v>
      </c>
      <c r="H39" s="7601">
        <v>11</v>
      </c>
      <c r="I39" s="7598">
        <v>16000</v>
      </c>
      <c r="J39" s="7599">
        <f t="shared" si="1"/>
        <v>15571.2</v>
      </c>
      <c r="K39" s="7600">
        <v>76</v>
      </c>
      <c r="L39" s="7601">
        <v>18.45</v>
      </c>
      <c r="M39" s="7597">
        <v>19</v>
      </c>
      <c r="N39" s="7598">
        <v>16000</v>
      </c>
      <c r="O39" s="7599">
        <f t="shared" si="2"/>
        <v>15571.2</v>
      </c>
      <c r="P39" s="7602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7603">
        <v>13</v>
      </c>
      <c r="B40" s="7604">
        <v>3</v>
      </c>
      <c r="C40" s="7605">
        <v>3.15</v>
      </c>
      <c r="D40" s="7606">
        <v>16000</v>
      </c>
      <c r="E40" s="7607">
        <f t="shared" si="0"/>
        <v>15571.2</v>
      </c>
      <c r="F40" s="7608">
        <v>45</v>
      </c>
      <c r="G40" s="7609">
        <v>11</v>
      </c>
      <c r="H40" s="7610">
        <v>11.15</v>
      </c>
      <c r="I40" s="7606">
        <v>16000</v>
      </c>
      <c r="J40" s="7607">
        <f t="shared" si="1"/>
        <v>15571.2</v>
      </c>
      <c r="K40" s="7608">
        <v>77</v>
      </c>
      <c r="L40" s="7610">
        <v>19</v>
      </c>
      <c r="M40" s="7609">
        <v>19.149999999999999</v>
      </c>
      <c r="N40" s="7606">
        <v>16000</v>
      </c>
      <c r="O40" s="7607">
        <f t="shared" si="2"/>
        <v>15571.2</v>
      </c>
      <c r="P40" s="7611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7612">
        <v>14</v>
      </c>
      <c r="B41" s="7612">
        <v>3.15</v>
      </c>
      <c r="C41" s="7613">
        <v>3.3</v>
      </c>
      <c r="D41" s="7614">
        <v>16000</v>
      </c>
      <c r="E41" s="7615">
        <f t="shared" si="0"/>
        <v>15571.2</v>
      </c>
      <c r="F41" s="7616">
        <v>46</v>
      </c>
      <c r="G41" s="7617">
        <v>11.15</v>
      </c>
      <c r="H41" s="7613">
        <v>11.3</v>
      </c>
      <c r="I41" s="7614">
        <v>16000</v>
      </c>
      <c r="J41" s="7615">
        <f t="shared" si="1"/>
        <v>15571.2</v>
      </c>
      <c r="K41" s="7616">
        <v>78</v>
      </c>
      <c r="L41" s="7613">
        <v>19.149999999999999</v>
      </c>
      <c r="M41" s="7617">
        <v>19.3</v>
      </c>
      <c r="N41" s="7614">
        <v>16000</v>
      </c>
      <c r="O41" s="7615">
        <f t="shared" si="2"/>
        <v>15571.2</v>
      </c>
      <c r="P41" s="7618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7619">
        <v>15</v>
      </c>
      <c r="B42" s="7620">
        <v>3.3</v>
      </c>
      <c r="C42" s="7621">
        <v>3.45</v>
      </c>
      <c r="D42" s="7622">
        <v>16000</v>
      </c>
      <c r="E42" s="7623">
        <f t="shared" si="0"/>
        <v>15571.2</v>
      </c>
      <c r="F42" s="7624">
        <v>47</v>
      </c>
      <c r="G42" s="7625">
        <v>11.3</v>
      </c>
      <c r="H42" s="7626">
        <v>11.45</v>
      </c>
      <c r="I42" s="7622">
        <v>16000</v>
      </c>
      <c r="J42" s="7623">
        <f t="shared" si="1"/>
        <v>15571.2</v>
      </c>
      <c r="K42" s="7624">
        <v>79</v>
      </c>
      <c r="L42" s="7626">
        <v>19.3</v>
      </c>
      <c r="M42" s="7625">
        <v>19.45</v>
      </c>
      <c r="N42" s="7622">
        <v>16000</v>
      </c>
      <c r="O42" s="7623">
        <f t="shared" si="2"/>
        <v>15571.2</v>
      </c>
      <c r="P42" s="7627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7628">
        <v>16</v>
      </c>
      <c r="B43" s="7628">
        <v>3.45</v>
      </c>
      <c r="C43" s="7629">
        <v>4</v>
      </c>
      <c r="D43" s="7630">
        <v>16000</v>
      </c>
      <c r="E43" s="7631">
        <f t="shared" si="0"/>
        <v>15571.2</v>
      </c>
      <c r="F43" s="7632">
        <v>48</v>
      </c>
      <c r="G43" s="7633">
        <v>11.45</v>
      </c>
      <c r="H43" s="7629">
        <v>12</v>
      </c>
      <c r="I43" s="7630">
        <v>16000</v>
      </c>
      <c r="J43" s="7631">
        <f t="shared" si="1"/>
        <v>15571.2</v>
      </c>
      <c r="K43" s="7632">
        <v>80</v>
      </c>
      <c r="L43" s="7629">
        <v>19.45</v>
      </c>
      <c r="M43" s="7629">
        <v>20</v>
      </c>
      <c r="N43" s="7630">
        <v>16000</v>
      </c>
      <c r="O43" s="7631">
        <f t="shared" si="2"/>
        <v>15571.2</v>
      </c>
      <c r="P43" s="7634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7635">
        <v>17</v>
      </c>
      <c r="B44" s="7636">
        <v>4</v>
      </c>
      <c r="C44" s="7637">
        <v>4.1500000000000004</v>
      </c>
      <c r="D44" s="7638">
        <v>16000</v>
      </c>
      <c r="E44" s="7639">
        <f t="shared" si="0"/>
        <v>15571.2</v>
      </c>
      <c r="F44" s="7640">
        <v>49</v>
      </c>
      <c r="G44" s="7641">
        <v>12</v>
      </c>
      <c r="H44" s="7642">
        <v>12.15</v>
      </c>
      <c r="I44" s="7638">
        <v>16000</v>
      </c>
      <c r="J44" s="7639">
        <f t="shared" si="1"/>
        <v>15571.2</v>
      </c>
      <c r="K44" s="7640">
        <v>81</v>
      </c>
      <c r="L44" s="7642">
        <v>20</v>
      </c>
      <c r="M44" s="7641">
        <v>20.149999999999999</v>
      </c>
      <c r="N44" s="7638">
        <v>16000</v>
      </c>
      <c r="O44" s="7639">
        <f t="shared" si="2"/>
        <v>15571.2</v>
      </c>
      <c r="P44" s="7643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7644">
        <v>18</v>
      </c>
      <c r="B45" s="7644">
        <v>4.1500000000000004</v>
      </c>
      <c r="C45" s="7645">
        <v>4.3</v>
      </c>
      <c r="D45" s="7646">
        <v>16000</v>
      </c>
      <c r="E45" s="7647">
        <f t="shared" si="0"/>
        <v>15571.2</v>
      </c>
      <c r="F45" s="7648">
        <v>50</v>
      </c>
      <c r="G45" s="7649">
        <v>12.15</v>
      </c>
      <c r="H45" s="7645">
        <v>12.3</v>
      </c>
      <c r="I45" s="7646">
        <v>16000</v>
      </c>
      <c r="J45" s="7647">
        <f t="shared" si="1"/>
        <v>15571.2</v>
      </c>
      <c r="K45" s="7648">
        <v>82</v>
      </c>
      <c r="L45" s="7645">
        <v>20.149999999999999</v>
      </c>
      <c r="M45" s="7649">
        <v>20.3</v>
      </c>
      <c r="N45" s="7646">
        <v>16000</v>
      </c>
      <c r="O45" s="7647">
        <f t="shared" si="2"/>
        <v>15571.2</v>
      </c>
      <c r="P45" s="7650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7651">
        <v>19</v>
      </c>
      <c r="B46" s="7652">
        <v>4.3</v>
      </c>
      <c r="C46" s="7653">
        <v>4.45</v>
      </c>
      <c r="D46" s="7654">
        <v>16000</v>
      </c>
      <c r="E46" s="7655">
        <f t="shared" si="0"/>
        <v>15571.2</v>
      </c>
      <c r="F46" s="7656">
        <v>51</v>
      </c>
      <c r="G46" s="7657">
        <v>12.3</v>
      </c>
      <c r="H46" s="7658">
        <v>12.45</v>
      </c>
      <c r="I46" s="7654">
        <v>16000</v>
      </c>
      <c r="J46" s="7655">
        <f t="shared" si="1"/>
        <v>15571.2</v>
      </c>
      <c r="K46" s="7656">
        <v>83</v>
      </c>
      <c r="L46" s="7658">
        <v>20.3</v>
      </c>
      <c r="M46" s="7657">
        <v>20.45</v>
      </c>
      <c r="N46" s="7654">
        <v>16000</v>
      </c>
      <c r="O46" s="7655">
        <f t="shared" si="2"/>
        <v>15571.2</v>
      </c>
      <c r="P46" s="7659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7660">
        <v>20</v>
      </c>
      <c r="B47" s="7660">
        <v>4.45</v>
      </c>
      <c r="C47" s="7661">
        <v>5</v>
      </c>
      <c r="D47" s="7662">
        <v>16000</v>
      </c>
      <c r="E47" s="7663">
        <f t="shared" si="0"/>
        <v>15571.2</v>
      </c>
      <c r="F47" s="7664">
        <v>52</v>
      </c>
      <c r="G47" s="7665">
        <v>12.45</v>
      </c>
      <c r="H47" s="7661">
        <v>13</v>
      </c>
      <c r="I47" s="7662">
        <v>16000</v>
      </c>
      <c r="J47" s="7663">
        <f t="shared" si="1"/>
        <v>15571.2</v>
      </c>
      <c r="K47" s="7664">
        <v>84</v>
      </c>
      <c r="L47" s="7661">
        <v>20.45</v>
      </c>
      <c r="M47" s="7665">
        <v>21</v>
      </c>
      <c r="N47" s="7662">
        <v>16000</v>
      </c>
      <c r="O47" s="7663">
        <f t="shared" si="2"/>
        <v>15571.2</v>
      </c>
      <c r="P47" s="7666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7667">
        <v>21</v>
      </c>
      <c r="B48" s="7668">
        <v>5</v>
      </c>
      <c r="C48" s="7669">
        <v>5.15</v>
      </c>
      <c r="D48" s="7670">
        <v>16000</v>
      </c>
      <c r="E48" s="7671">
        <f t="shared" si="0"/>
        <v>15571.2</v>
      </c>
      <c r="F48" s="7672">
        <v>53</v>
      </c>
      <c r="G48" s="7668">
        <v>13</v>
      </c>
      <c r="H48" s="7673">
        <v>13.15</v>
      </c>
      <c r="I48" s="7670">
        <v>16000</v>
      </c>
      <c r="J48" s="7671">
        <f t="shared" si="1"/>
        <v>15571.2</v>
      </c>
      <c r="K48" s="7672">
        <v>85</v>
      </c>
      <c r="L48" s="7673">
        <v>21</v>
      </c>
      <c r="M48" s="7668">
        <v>21.15</v>
      </c>
      <c r="N48" s="7670">
        <v>16000</v>
      </c>
      <c r="O48" s="7671">
        <f t="shared" si="2"/>
        <v>15571.2</v>
      </c>
      <c r="P48" s="7674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7675">
        <v>22</v>
      </c>
      <c r="B49" s="7676">
        <v>5.15</v>
      </c>
      <c r="C49" s="7677">
        <v>5.3</v>
      </c>
      <c r="D49" s="7678">
        <v>16000</v>
      </c>
      <c r="E49" s="7679">
        <f t="shared" si="0"/>
        <v>15571.2</v>
      </c>
      <c r="F49" s="7680">
        <v>54</v>
      </c>
      <c r="G49" s="7681">
        <v>13.15</v>
      </c>
      <c r="H49" s="7677">
        <v>13.3</v>
      </c>
      <c r="I49" s="7678">
        <v>16000</v>
      </c>
      <c r="J49" s="7679">
        <f t="shared" si="1"/>
        <v>15571.2</v>
      </c>
      <c r="K49" s="7680">
        <v>86</v>
      </c>
      <c r="L49" s="7677">
        <v>21.15</v>
      </c>
      <c r="M49" s="7681">
        <v>21.3</v>
      </c>
      <c r="N49" s="7678">
        <v>16000</v>
      </c>
      <c r="O49" s="7679">
        <f t="shared" si="2"/>
        <v>15571.2</v>
      </c>
      <c r="P49" s="7682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7683">
        <v>23</v>
      </c>
      <c r="B50" s="7684">
        <v>5.3</v>
      </c>
      <c r="C50" s="7685">
        <v>5.45</v>
      </c>
      <c r="D50" s="7686">
        <v>16000</v>
      </c>
      <c r="E50" s="7687">
        <f t="shared" si="0"/>
        <v>15571.2</v>
      </c>
      <c r="F50" s="7688">
        <v>55</v>
      </c>
      <c r="G50" s="7684">
        <v>13.3</v>
      </c>
      <c r="H50" s="7689">
        <v>13.45</v>
      </c>
      <c r="I50" s="7686">
        <v>16000</v>
      </c>
      <c r="J50" s="7687">
        <f t="shared" si="1"/>
        <v>15571.2</v>
      </c>
      <c r="K50" s="7688">
        <v>87</v>
      </c>
      <c r="L50" s="7689">
        <v>21.3</v>
      </c>
      <c r="M50" s="7684">
        <v>21.45</v>
      </c>
      <c r="N50" s="7686">
        <v>16000</v>
      </c>
      <c r="O50" s="7687">
        <f t="shared" si="2"/>
        <v>15571.2</v>
      </c>
      <c r="P50" s="7690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7691">
        <v>24</v>
      </c>
      <c r="B51" s="7692">
        <v>5.45</v>
      </c>
      <c r="C51" s="7693">
        <v>6</v>
      </c>
      <c r="D51" s="7694">
        <v>16000</v>
      </c>
      <c r="E51" s="7695">
        <f t="shared" si="0"/>
        <v>15571.2</v>
      </c>
      <c r="F51" s="7696">
        <v>56</v>
      </c>
      <c r="G51" s="7697">
        <v>13.45</v>
      </c>
      <c r="H51" s="7693">
        <v>14</v>
      </c>
      <c r="I51" s="7694">
        <v>16000</v>
      </c>
      <c r="J51" s="7695">
        <f t="shared" si="1"/>
        <v>15571.2</v>
      </c>
      <c r="K51" s="7696">
        <v>88</v>
      </c>
      <c r="L51" s="7693">
        <v>21.45</v>
      </c>
      <c r="M51" s="7697">
        <v>22</v>
      </c>
      <c r="N51" s="7694">
        <v>16000</v>
      </c>
      <c r="O51" s="7695">
        <f t="shared" si="2"/>
        <v>15571.2</v>
      </c>
      <c r="P51" s="7698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7699">
        <v>25</v>
      </c>
      <c r="B52" s="7700">
        <v>6</v>
      </c>
      <c r="C52" s="7701">
        <v>6.15</v>
      </c>
      <c r="D52" s="7702">
        <v>16000</v>
      </c>
      <c r="E52" s="7703">
        <f t="shared" si="0"/>
        <v>15571.2</v>
      </c>
      <c r="F52" s="7704">
        <v>57</v>
      </c>
      <c r="G52" s="7700">
        <v>14</v>
      </c>
      <c r="H52" s="7705">
        <v>14.15</v>
      </c>
      <c r="I52" s="7702">
        <v>16000</v>
      </c>
      <c r="J52" s="7703">
        <f t="shared" si="1"/>
        <v>15571.2</v>
      </c>
      <c r="K52" s="7704">
        <v>89</v>
      </c>
      <c r="L52" s="7705">
        <v>22</v>
      </c>
      <c r="M52" s="7700">
        <v>22.15</v>
      </c>
      <c r="N52" s="7702">
        <v>16000</v>
      </c>
      <c r="O52" s="7703">
        <f t="shared" si="2"/>
        <v>15571.2</v>
      </c>
      <c r="P52" s="7706"/>
      <c r="Q52" s="1" t="s">
        <v>163</v>
      </c>
      <c r="R52" s="1"/>
      <c r="S52" s="10733">
        <f>AVERAGE(S28:S51)</f>
        <v>16000</v>
      </c>
    </row>
    <row r="53" spans="1:19" x14ac:dyDescent="0.2">
      <c r="A53" s="7707">
        <v>26</v>
      </c>
      <c r="B53" s="7708">
        <v>6.15</v>
      </c>
      <c r="C53" s="7709">
        <v>6.3</v>
      </c>
      <c r="D53" s="7710">
        <v>16000</v>
      </c>
      <c r="E53" s="7711">
        <f t="shared" si="0"/>
        <v>15571.2</v>
      </c>
      <c r="F53" s="7712">
        <v>58</v>
      </c>
      <c r="G53" s="7713">
        <v>14.15</v>
      </c>
      <c r="H53" s="7709">
        <v>14.3</v>
      </c>
      <c r="I53" s="7710">
        <v>16000</v>
      </c>
      <c r="J53" s="7711">
        <f t="shared" si="1"/>
        <v>15571.2</v>
      </c>
      <c r="K53" s="7712">
        <v>90</v>
      </c>
      <c r="L53" s="7709">
        <v>22.15</v>
      </c>
      <c r="M53" s="7713">
        <v>22.3</v>
      </c>
      <c r="N53" s="7710">
        <v>16000</v>
      </c>
      <c r="O53" s="7711">
        <f t="shared" si="2"/>
        <v>15571.2</v>
      </c>
      <c r="P53" s="7714"/>
    </row>
    <row r="54" spans="1:19" x14ac:dyDescent="0.2">
      <c r="A54" s="7715">
        <v>27</v>
      </c>
      <c r="B54" s="7716">
        <v>6.3</v>
      </c>
      <c r="C54" s="7717">
        <v>6.45</v>
      </c>
      <c r="D54" s="7718">
        <v>16000</v>
      </c>
      <c r="E54" s="7719">
        <f t="shared" si="0"/>
        <v>15571.2</v>
      </c>
      <c r="F54" s="7720">
        <v>59</v>
      </c>
      <c r="G54" s="7716">
        <v>14.3</v>
      </c>
      <c r="H54" s="7721">
        <v>14.45</v>
      </c>
      <c r="I54" s="7718">
        <v>16000</v>
      </c>
      <c r="J54" s="7719">
        <f t="shared" si="1"/>
        <v>15571.2</v>
      </c>
      <c r="K54" s="7720">
        <v>91</v>
      </c>
      <c r="L54" s="7721">
        <v>22.3</v>
      </c>
      <c r="M54" s="7716">
        <v>22.45</v>
      </c>
      <c r="N54" s="7718">
        <v>16000</v>
      </c>
      <c r="O54" s="7719">
        <f t="shared" si="2"/>
        <v>15571.2</v>
      </c>
      <c r="P54" s="7722"/>
    </row>
    <row r="55" spans="1:19" x14ac:dyDescent="0.2">
      <c r="A55" s="7723">
        <v>28</v>
      </c>
      <c r="B55" s="7724">
        <v>6.45</v>
      </c>
      <c r="C55" s="7725">
        <v>7</v>
      </c>
      <c r="D55" s="7726">
        <v>16000</v>
      </c>
      <c r="E55" s="7727">
        <f t="shared" si="0"/>
        <v>15571.2</v>
      </c>
      <c r="F55" s="7728">
        <v>60</v>
      </c>
      <c r="G55" s="7729">
        <v>14.45</v>
      </c>
      <c r="H55" s="7729">
        <v>15</v>
      </c>
      <c r="I55" s="7726">
        <v>16000</v>
      </c>
      <c r="J55" s="7727">
        <f t="shared" si="1"/>
        <v>15571.2</v>
      </c>
      <c r="K55" s="7728">
        <v>92</v>
      </c>
      <c r="L55" s="7725">
        <v>22.45</v>
      </c>
      <c r="M55" s="7729">
        <v>23</v>
      </c>
      <c r="N55" s="7726">
        <v>16000</v>
      </c>
      <c r="O55" s="7727">
        <f t="shared" si="2"/>
        <v>15571.2</v>
      </c>
      <c r="P55" s="7730"/>
    </row>
    <row r="56" spans="1:19" x14ac:dyDescent="0.2">
      <c r="A56" s="7731">
        <v>29</v>
      </c>
      <c r="B56" s="7732">
        <v>7</v>
      </c>
      <c r="C56" s="7733">
        <v>7.15</v>
      </c>
      <c r="D56" s="7734">
        <v>16000</v>
      </c>
      <c r="E56" s="7735">
        <f t="shared" si="0"/>
        <v>15571.2</v>
      </c>
      <c r="F56" s="7736">
        <v>61</v>
      </c>
      <c r="G56" s="7732">
        <v>15</v>
      </c>
      <c r="H56" s="7732">
        <v>15.15</v>
      </c>
      <c r="I56" s="7734">
        <v>16000</v>
      </c>
      <c r="J56" s="7735">
        <f t="shared" si="1"/>
        <v>15571.2</v>
      </c>
      <c r="K56" s="7736">
        <v>93</v>
      </c>
      <c r="L56" s="7737">
        <v>23</v>
      </c>
      <c r="M56" s="7732">
        <v>23.15</v>
      </c>
      <c r="N56" s="7734">
        <v>16000</v>
      </c>
      <c r="O56" s="7735">
        <f t="shared" si="2"/>
        <v>15571.2</v>
      </c>
      <c r="P56" s="7738"/>
    </row>
    <row r="57" spans="1:19" x14ac:dyDescent="0.2">
      <c r="A57" s="7739">
        <v>30</v>
      </c>
      <c r="B57" s="7740">
        <v>7.15</v>
      </c>
      <c r="C57" s="7741">
        <v>7.3</v>
      </c>
      <c r="D57" s="7742">
        <v>16000</v>
      </c>
      <c r="E57" s="7743">
        <f t="shared" si="0"/>
        <v>15571.2</v>
      </c>
      <c r="F57" s="7744">
        <v>62</v>
      </c>
      <c r="G57" s="7745">
        <v>15.15</v>
      </c>
      <c r="H57" s="7745">
        <v>15.3</v>
      </c>
      <c r="I57" s="7742">
        <v>16000</v>
      </c>
      <c r="J57" s="7743">
        <f t="shared" si="1"/>
        <v>15571.2</v>
      </c>
      <c r="K57" s="7744">
        <v>94</v>
      </c>
      <c r="L57" s="7745">
        <v>23.15</v>
      </c>
      <c r="M57" s="7745">
        <v>23.3</v>
      </c>
      <c r="N57" s="7742">
        <v>16000</v>
      </c>
      <c r="O57" s="7743">
        <f t="shared" si="2"/>
        <v>15571.2</v>
      </c>
      <c r="P57" s="7746"/>
    </row>
    <row r="58" spans="1:19" x14ac:dyDescent="0.2">
      <c r="A58" s="7747">
        <v>31</v>
      </c>
      <c r="B58" s="7748">
        <v>7.3</v>
      </c>
      <c r="C58" s="7749">
        <v>7.45</v>
      </c>
      <c r="D58" s="7750">
        <v>16000</v>
      </c>
      <c r="E58" s="7751">
        <f t="shared" si="0"/>
        <v>15571.2</v>
      </c>
      <c r="F58" s="7752">
        <v>63</v>
      </c>
      <c r="G58" s="7748">
        <v>15.3</v>
      </c>
      <c r="H58" s="7748">
        <v>15.45</v>
      </c>
      <c r="I58" s="7750">
        <v>16000</v>
      </c>
      <c r="J58" s="7751">
        <f t="shared" si="1"/>
        <v>15571.2</v>
      </c>
      <c r="K58" s="7752">
        <v>95</v>
      </c>
      <c r="L58" s="7748">
        <v>23.3</v>
      </c>
      <c r="M58" s="7748">
        <v>23.45</v>
      </c>
      <c r="N58" s="7750">
        <v>16000</v>
      </c>
      <c r="O58" s="7751">
        <f t="shared" si="2"/>
        <v>15571.2</v>
      </c>
      <c r="P58" s="7753"/>
    </row>
    <row r="59" spans="1:19" x14ac:dyDescent="0.2">
      <c r="A59" s="7754">
        <v>32</v>
      </c>
      <c r="B59" s="7755">
        <v>7.45</v>
      </c>
      <c r="C59" s="7756">
        <v>8</v>
      </c>
      <c r="D59" s="7757">
        <v>16000</v>
      </c>
      <c r="E59" s="7758">
        <f t="shared" si="0"/>
        <v>15571.2</v>
      </c>
      <c r="F59" s="7759">
        <v>64</v>
      </c>
      <c r="G59" s="7760">
        <v>15.45</v>
      </c>
      <c r="H59" s="7760">
        <v>16</v>
      </c>
      <c r="I59" s="7757">
        <v>16000</v>
      </c>
      <c r="J59" s="7758">
        <f t="shared" si="1"/>
        <v>15571.2</v>
      </c>
      <c r="K59" s="7759">
        <v>96</v>
      </c>
      <c r="L59" s="7760">
        <v>23.45</v>
      </c>
      <c r="M59" s="7760">
        <v>24</v>
      </c>
      <c r="N59" s="7757">
        <v>16000</v>
      </c>
      <c r="O59" s="7758">
        <f t="shared" si="2"/>
        <v>15571.2</v>
      </c>
      <c r="P59" s="7761"/>
    </row>
    <row r="60" spans="1:19" x14ac:dyDescent="0.2">
      <c r="A60" s="7762" t="s">
        <v>27</v>
      </c>
      <c r="B60" s="7763"/>
      <c r="C60" s="7763"/>
      <c r="D60" s="7764">
        <f>SUM(D28:D59)</f>
        <v>512000</v>
      </c>
      <c r="E60" s="7765">
        <f>SUM(E28:E59)</f>
        <v>498278.40000000026</v>
      </c>
      <c r="F60" s="7763"/>
      <c r="G60" s="7763"/>
      <c r="H60" s="7763"/>
      <c r="I60" s="7764">
        <f>SUM(I28:I59)</f>
        <v>512000</v>
      </c>
      <c r="J60" s="7765">
        <f>SUM(J28:J59)</f>
        <v>498278.40000000026</v>
      </c>
      <c r="K60" s="7763"/>
      <c r="L60" s="7763"/>
      <c r="M60" s="7763"/>
      <c r="N60" s="7763">
        <f>SUM(N28:N59)</f>
        <v>512000</v>
      </c>
      <c r="O60" s="7765">
        <f>SUM(O28:O59)</f>
        <v>498278.40000000026</v>
      </c>
      <c r="P60" s="7766"/>
    </row>
    <row r="64" spans="1:19" x14ac:dyDescent="0.2">
      <c r="A64" t="s">
        <v>99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7767"/>
      <c r="B66" s="7768"/>
      <c r="C66" s="7768"/>
      <c r="D66" s="7769"/>
      <c r="E66" s="7768"/>
      <c r="F66" s="7768"/>
      <c r="G66" s="7768"/>
      <c r="H66" s="7768"/>
      <c r="I66" s="7769"/>
      <c r="J66" s="7770"/>
      <c r="K66" s="7768"/>
      <c r="L66" s="7768"/>
      <c r="M66" s="7768"/>
      <c r="N66" s="7768"/>
      <c r="O66" s="7768"/>
      <c r="P66" s="7771"/>
    </row>
    <row r="67" spans="1:16" x14ac:dyDescent="0.2">
      <c r="A67" s="7772" t="s">
        <v>28</v>
      </c>
      <c r="B67" s="7773"/>
      <c r="C67" s="7773"/>
      <c r="D67" s="7774"/>
      <c r="E67" s="7775"/>
      <c r="F67" s="7773"/>
      <c r="G67" s="7773"/>
      <c r="H67" s="7775"/>
      <c r="I67" s="7774"/>
      <c r="J67" s="7776"/>
      <c r="K67" s="7773"/>
      <c r="L67" s="7773"/>
      <c r="M67" s="7773"/>
      <c r="N67" s="7773"/>
      <c r="O67" s="7773"/>
      <c r="P67" s="7777"/>
    </row>
    <row r="68" spans="1:16" x14ac:dyDescent="0.2">
      <c r="A68" s="7778"/>
      <c r="B68" s="7779"/>
      <c r="C68" s="7779"/>
      <c r="D68" s="7779"/>
      <c r="E68" s="7779"/>
      <c r="F68" s="7779"/>
      <c r="G68" s="7779"/>
      <c r="H68" s="7779"/>
      <c r="I68" s="7779"/>
      <c r="J68" s="7779"/>
      <c r="K68" s="7779"/>
      <c r="L68" s="7780"/>
      <c r="M68" s="7780"/>
      <c r="N68" s="7780"/>
      <c r="O68" s="7780"/>
      <c r="P68" s="7781"/>
    </row>
    <row r="69" spans="1:16" x14ac:dyDescent="0.2">
      <c r="A69" s="7782"/>
      <c r="B69" s="7783"/>
      <c r="C69" s="7783"/>
      <c r="D69" s="7784"/>
      <c r="E69" s="7785"/>
      <c r="F69" s="7783"/>
      <c r="G69" s="7783"/>
      <c r="H69" s="7785"/>
      <c r="I69" s="7784"/>
      <c r="J69" s="7786"/>
      <c r="K69" s="7783"/>
      <c r="L69" s="7783"/>
      <c r="M69" s="7783"/>
      <c r="N69" s="7783"/>
      <c r="O69" s="7783"/>
      <c r="P69" s="7787"/>
    </row>
    <row r="70" spans="1:16" x14ac:dyDescent="0.2">
      <c r="A70" s="7788"/>
      <c r="B70" s="7789"/>
      <c r="C70" s="7789"/>
      <c r="D70" s="7790"/>
      <c r="E70" s="7791"/>
      <c r="F70" s="7789"/>
      <c r="G70" s="7789"/>
      <c r="H70" s="7791"/>
      <c r="I70" s="7790"/>
      <c r="J70" s="7789"/>
      <c r="K70" s="7789"/>
      <c r="L70" s="7789"/>
      <c r="M70" s="7789"/>
      <c r="N70" s="7789"/>
      <c r="O70" s="7789"/>
      <c r="P70" s="7792"/>
    </row>
    <row r="71" spans="1:16" x14ac:dyDescent="0.2">
      <c r="A71" s="7793"/>
      <c r="B71" s="7794"/>
      <c r="C71" s="7794"/>
      <c r="D71" s="7795"/>
      <c r="E71" s="7796"/>
      <c r="F71" s="7794"/>
      <c r="G71" s="7794"/>
      <c r="H71" s="7796"/>
      <c r="I71" s="7795"/>
      <c r="J71" s="7794"/>
      <c r="K71" s="7794"/>
      <c r="L71" s="7794"/>
      <c r="M71" s="7794"/>
      <c r="N71" s="7794"/>
      <c r="O71" s="7794"/>
      <c r="P71" s="7797"/>
    </row>
    <row r="72" spans="1:16" x14ac:dyDescent="0.2">
      <c r="A72" s="7798"/>
      <c r="B72" s="7799"/>
      <c r="C72" s="7799"/>
      <c r="D72" s="7800"/>
      <c r="E72" s="7801"/>
      <c r="F72" s="7799"/>
      <c r="G72" s="7799"/>
      <c r="H72" s="7801"/>
      <c r="I72" s="7800"/>
      <c r="J72" s="7799"/>
      <c r="K72" s="7799"/>
      <c r="L72" s="7799"/>
      <c r="M72" s="7799" t="s">
        <v>29</v>
      </c>
      <c r="N72" s="7799"/>
      <c r="O72" s="7799"/>
      <c r="P72" s="7802"/>
    </row>
    <row r="73" spans="1:16" x14ac:dyDescent="0.2">
      <c r="A73" s="7803"/>
      <c r="B73" s="7804"/>
      <c r="C73" s="7804"/>
      <c r="D73" s="7805"/>
      <c r="E73" s="7806"/>
      <c r="F73" s="7804"/>
      <c r="G73" s="7804"/>
      <c r="H73" s="7806"/>
      <c r="I73" s="7805"/>
      <c r="J73" s="7804"/>
      <c r="K73" s="7804"/>
      <c r="L73" s="7804"/>
      <c r="M73" s="7804" t="s">
        <v>30</v>
      </c>
      <c r="N73" s="7804"/>
      <c r="O73" s="7804"/>
      <c r="P73" s="7807"/>
    </row>
    <row r="74" spans="1:16" ht="15.75" x14ac:dyDescent="0.25">
      <c r="E74" s="7808"/>
      <c r="H74" s="7808"/>
    </row>
    <row r="75" spans="1:16" ht="15.75" x14ac:dyDescent="0.25">
      <c r="C75" s="7809"/>
      <c r="E75" s="7810"/>
      <c r="H75" s="7810"/>
    </row>
    <row r="76" spans="1:16" ht="15.75" x14ac:dyDescent="0.25">
      <c r="E76" s="7811"/>
      <c r="H76" s="7811"/>
    </row>
    <row r="77" spans="1:16" ht="15.75" x14ac:dyDescent="0.25">
      <c r="E77" s="7812"/>
      <c r="H77" s="7812"/>
    </row>
    <row r="78" spans="1:16" ht="15.75" x14ac:dyDescent="0.25">
      <c r="E78" s="7813"/>
      <c r="H78" s="7813"/>
    </row>
    <row r="79" spans="1:16" ht="15.75" x14ac:dyDescent="0.25">
      <c r="E79" s="7814"/>
      <c r="H79" s="7814"/>
    </row>
    <row r="80" spans="1:16" ht="15.75" x14ac:dyDescent="0.25">
      <c r="E80" s="7815"/>
      <c r="H80" s="7815"/>
    </row>
    <row r="81" spans="5:13" ht="15.75" x14ac:dyDescent="0.25">
      <c r="E81" s="7816"/>
      <c r="H81" s="7816"/>
    </row>
    <row r="82" spans="5:13" ht="15.75" x14ac:dyDescent="0.25">
      <c r="E82" s="7817"/>
      <c r="H82" s="7817"/>
    </row>
    <row r="83" spans="5:13" ht="15.75" x14ac:dyDescent="0.25">
      <c r="E83" s="7818"/>
      <c r="H83" s="7818"/>
    </row>
    <row r="84" spans="5:13" ht="15.75" x14ac:dyDescent="0.25">
      <c r="E84" s="7819"/>
      <c r="H84" s="7819"/>
    </row>
    <row r="85" spans="5:13" ht="15.75" x14ac:dyDescent="0.25">
      <c r="E85" s="7820"/>
      <c r="H85" s="7820"/>
    </row>
    <row r="86" spans="5:13" ht="15.75" x14ac:dyDescent="0.25">
      <c r="E86" s="7821"/>
      <c r="H86" s="7821"/>
    </row>
    <row r="87" spans="5:13" ht="15.75" x14ac:dyDescent="0.25">
      <c r="E87" s="7822"/>
      <c r="H87" s="7822"/>
    </row>
    <row r="88" spans="5:13" ht="15.75" x14ac:dyDescent="0.25">
      <c r="E88" s="7823"/>
      <c r="H88" s="7823"/>
    </row>
    <row r="89" spans="5:13" ht="15.75" x14ac:dyDescent="0.25">
      <c r="E89" s="7824"/>
      <c r="H89" s="7824"/>
    </row>
    <row r="90" spans="5:13" ht="15.75" x14ac:dyDescent="0.25">
      <c r="E90" s="7825"/>
      <c r="H90" s="7825"/>
    </row>
    <row r="91" spans="5:13" ht="15.75" x14ac:dyDescent="0.25">
      <c r="E91" s="7826"/>
      <c r="H91" s="7826"/>
    </row>
    <row r="92" spans="5:13" ht="15.75" x14ac:dyDescent="0.25">
      <c r="E92" s="7827"/>
      <c r="H92" s="7827"/>
    </row>
    <row r="93" spans="5:13" ht="15.75" x14ac:dyDescent="0.25">
      <c r="E93" s="7828"/>
      <c r="H93" s="7828"/>
    </row>
    <row r="94" spans="5:13" ht="15.75" x14ac:dyDescent="0.25">
      <c r="E94" s="7829"/>
      <c r="H94" s="7829"/>
    </row>
    <row r="95" spans="5:13" ht="15.75" x14ac:dyDescent="0.25">
      <c r="E95" s="7830"/>
      <c r="H95" s="7830"/>
    </row>
    <row r="96" spans="5:13" ht="15.75" x14ac:dyDescent="0.25">
      <c r="E96" s="7831"/>
      <c r="H96" s="7831"/>
      <c r="M96" s="7832" t="s">
        <v>8</v>
      </c>
    </row>
    <row r="97" spans="5:14" ht="15.75" x14ac:dyDescent="0.25">
      <c r="E97" s="7833"/>
      <c r="H97" s="7833"/>
    </row>
    <row r="98" spans="5:14" ht="15.75" x14ac:dyDescent="0.25">
      <c r="E98" s="7834"/>
      <c r="H98" s="7834"/>
    </row>
    <row r="99" spans="5:14" ht="15.75" x14ac:dyDescent="0.25">
      <c r="E99" s="7835"/>
      <c r="H99" s="7835"/>
    </row>
    <row r="101" spans="5:14" x14ac:dyDescent="0.2">
      <c r="N101" s="7836"/>
    </row>
    <row r="126" spans="4:4" x14ac:dyDescent="0.2">
      <c r="D126" s="7837"/>
    </row>
  </sheetData>
  <mergeCells count="1">
    <mergeCell ref="Q27:R27"/>
  </mergeCells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7838"/>
      <c r="B1" s="7839"/>
      <c r="C1" s="7839"/>
      <c r="D1" s="7840"/>
      <c r="E1" s="7839"/>
      <c r="F1" s="7839"/>
      <c r="G1" s="7839"/>
      <c r="H1" s="7839"/>
      <c r="I1" s="7840"/>
      <c r="J1" s="7839"/>
      <c r="K1" s="7839"/>
      <c r="L1" s="7839"/>
      <c r="M1" s="7839"/>
      <c r="N1" s="7839"/>
      <c r="O1" s="7839"/>
      <c r="P1" s="7841"/>
    </row>
    <row r="2" spans="1:16" ht="12.75" customHeight="1" x14ac:dyDescent="0.2">
      <c r="A2" s="7842" t="s">
        <v>0</v>
      </c>
      <c r="B2" s="7843"/>
      <c r="C2" s="7843"/>
      <c r="D2" s="7843"/>
      <c r="E2" s="7843"/>
      <c r="F2" s="7843"/>
      <c r="G2" s="7843"/>
      <c r="H2" s="7843"/>
      <c r="I2" s="7843"/>
      <c r="J2" s="7843"/>
      <c r="K2" s="7843"/>
      <c r="L2" s="7843"/>
      <c r="M2" s="7843"/>
      <c r="N2" s="7843"/>
      <c r="O2" s="7843"/>
      <c r="P2" s="7844"/>
    </row>
    <row r="3" spans="1:16" ht="12.75" customHeight="1" x14ac:dyDescent="0.2">
      <c r="A3" s="7845"/>
      <c r="B3" s="7846"/>
      <c r="C3" s="7846"/>
      <c r="D3" s="7846"/>
      <c r="E3" s="7846"/>
      <c r="F3" s="7846"/>
      <c r="G3" s="7846"/>
      <c r="H3" s="7846"/>
      <c r="I3" s="7846"/>
      <c r="J3" s="7846"/>
      <c r="K3" s="7846"/>
      <c r="L3" s="7846"/>
      <c r="M3" s="7846"/>
      <c r="N3" s="7846"/>
      <c r="O3" s="7846"/>
      <c r="P3" s="7847"/>
    </row>
    <row r="4" spans="1:16" ht="12.75" customHeight="1" x14ac:dyDescent="0.2">
      <c r="A4" s="7848" t="s">
        <v>100</v>
      </c>
      <c r="B4" s="7849"/>
      <c r="C4" s="7849"/>
      <c r="D4" s="7849"/>
      <c r="E4" s="7849"/>
      <c r="F4" s="7849"/>
      <c r="G4" s="7849"/>
      <c r="H4" s="7849"/>
      <c r="I4" s="7849"/>
      <c r="J4" s="7850"/>
      <c r="K4" s="7851"/>
      <c r="L4" s="7851"/>
      <c r="M4" s="7851"/>
      <c r="N4" s="7851"/>
      <c r="O4" s="7851"/>
      <c r="P4" s="7852"/>
    </row>
    <row r="5" spans="1:16" ht="12.75" customHeight="1" x14ac:dyDescent="0.2">
      <c r="A5" s="7853"/>
      <c r="B5" s="7854"/>
      <c r="C5" s="7854"/>
      <c r="D5" s="7855"/>
      <c r="E5" s="7854"/>
      <c r="F5" s="7854"/>
      <c r="G5" s="7854"/>
      <c r="H5" s="7854"/>
      <c r="I5" s="7855"/>
      <c r="J5" s="7854"/>
      <c r="K5" s="7854"/>
      <c r="L5" s="7854"/>
      <c r="M5" s="7854"/>
      <c r="N5" s="7854"/>
      <c r="O5" s="7854"/>
      <c r="P5" s="7856"/>
    </row>
    <row r="6" spans="1:16" ht="12.75" customHeight="1" x14ac:dyDescent="0.2">
      <c r="A6" s="7857" t="s">
        <v>2</v>
      </c>
      <c r="B6" s="7858"/>
      <c r="C6" s="7858"/>
      <c r="D6" s="7859"/>
      <c r="E6" s="7858"/>
      <c r="F6" s="7858"/>
      <c r="G6" s="7858"/>
      <c r="H6" s="7858"/>
      <c r="I6" s="7859"/>
      <c r="J6" s="7858"/>
      <c r="K6" s="7858"/>
      <c r="L6" s="7858"/>
      <c r="M6" s="7858"/>
      <c r="N6" s="7858"/>
      <c r="O6" s="7858"/>
      <c r="P6" s="7860"/>
    </row>
    <row r="7" spans="1:16" ht="12.75" customHeight="1" x14ac:dyDescent="0.2">
      <c r="A7" s="7861" t="s">
        <v>3</v>
      </c>
      <c r="B7" s="7862"/>
      <c r="C7" s="7862"/>
      <c r="D7" s="7863"/>
      <c r="E7" s="7862"/>
      <c r="F7" s="7862"/>
      <c r="G7" s="7862"/>
      <c r="H7" s="7862"/>
      <c r="I7" s="7863"/>
      <c r="J7" s="7862"/>
      <c r="K7" s="7862"/>
      <c r="L7" s="7862"/>
      <c r="M7" s="7862"/>
      <c r="N7" s="7862"/>
      <c r="O7" s="7862"/>
      <c r="P7" s="7864"/>
    </row>
    <row r="8" spans="1:16" ht="12.75" customHeight="1" x14ac:dyDescent="0.2">
      <c r="A8" s="7865" t="s">
        <v>4</v>
      </c>
      <c r="B8" s="7866"/>
      <c r="C8" s="7866"/>
      <c r="D8" s="7867"/>
      <c r="E8" s="7866"/>
      <c r="F8" s="7866"/>
      <c r="G8" s="7866"/>
      <c r="H8" s="7866"/>
      <c r="I8" s="7867"/>
      <c r="J8" s="7866"/>
      <c r="K8" s="7866"/>
      <c r="L8" s="7866"/>
      <c r="M8" s="7866"/>
      <c r="N8" s="7866"/>
      <c r="O8" s="7866"/>
      <c r="P8" s="7868"/>
    </row>
    <row r="9" spans="1:16" ht="12.75" customHeight="1" x14ac:dyDescent="0.2">
      <c r="A9" s="7869" t="s">
        <v>5</v>
      </c>
      <c r="B9" s="7870"/>
      <c r="C9" s="7870"/>
      <c r="D9" s="7871"/>
      <c r="E9" s="7870"/>
      <c r="F9" s="7870"/>
      <c r="G9" s="7870"/>
      <c r="H9" s="7870"/>
      <c r="I9" s="7871"/>
      <c r="J9" s="7870"/>
      <c r="K9" s="7870"/>
      <c r="L9" s="7870"/>
      <c r="M9" s="7870"/>
      <c r="N9" s="7870"/>
      <c r="O9" s="7870"/>
      <c r="P9" s="7872"/>
    </row>
    <row r="10" spans="1:16" ht="12.75" customHeight="1" x14ac:dyDescent="0.2">
      <c r="A10" s="7873" t="s">
        <v>6</v>
      </c>
      <c r="B10" s="7874"/>
      <c r="C10" s="7874"/>
      <c r="D10" s="7875"/>
      <c r="E10" s="7874"/>
      <c r="F10" s="7874"/>
      <c r="G10" s="7874"/>
      <c r="H10" s="7874"/>
      <c r="I10" s="7875"/>
      <c r="J10" s="7874"/>
      <c r="K10" s="7874"/>
      <c r="L10" s="7874"/>
      <c r="M10" s="7874"/>
      <c r="N10" s="7874"/>
      <c r="O10" s="7874"/>
      <c r="P10" s="7876"/>
    </row>
    <row r="11" spans="1:16" ht="12.75" customHeight="1" x14ac:dyDescent="0.2">
      <c r="A11" s="7877"/>
      <c r="B11" s="7878"/>
      <c r="C11" s="7878"/>
      <c r="D11" s="7879"/>
      <c r="E11" s="7878"/>
      <c r="F11" s="7878"/>
      <c r="G11" s="7880"/>
      <c r="H11" s="7878"/>
      <c r="I11" s="7879"/>
      <c r="J11" s="7878"/>
      <c r="K11" s="7878"/>
      <c r="L11" s="7878"/>
      <c r="M11" s="7878"/>
      <c r="N11" s="7878"/>
      <c r="O11" s="7878"/>
      <c r="P11" s="7881"/>
    </row>
    <row r="12" spans="1:16" ht="12.75" customHeight="1" x14ac:dyDescent="0.2">
      <c r="A12" s="7882" t="s">
        <v>101</v>
      </c>
      <c r="B12" s="7883"/>
      <c r="C12" s="7883"/>
      <c r="D12" s="7884"/>
      <c r="E12" s="7883" t="s">
        <v>8</v>
      </c>
      <c r="F12" s="7883"/>
      <c r="G12" s="7883"/>
      <c r="H12" s="7883"/>
      <c r="I12" s="7884"/>
      <c r="J12" s="7883"/>
      <c r="K12" s="7883"/>
      <c r="L12" s="7883"/>
      <c r="M12" s="7883"/>
      <c r="N12" s="7885" t="s">
        <v>102</v>
      </c>
      <c r="O12" s="7883"/>
      <c r="P12" s="7886"/>
    </row>
    <row r="13" spans="1:16" ht="12.75" customHeight="1" x14ac:dyDescent="0.2">
      <c r="A13" s="7887"/>
      <c r="B13" s="7888"/>
      <c r="C13" s="7888"/>
      <c r="D13" s="7889"/>
      <c r="E13" s="7888"/>
      <c r="F13" s="7888"/>
      <c r="G13" s="7888"/>
      <c r="H13" s="7888"/>
      <c r="I13" s="7889"/>
      <c r="J13" s="7888"/>
      <c r="K13" s="7888"/>
      <c r="L13" s="7888"/>
      <c r="M13" s="7888"/>
      <c r="N13" s="7888"/>
      <c r="O13" s="7888"/>
      <c r="P13" s="7890"/>
    </row>
    <row r="14" spans="1:16" ht="12.75" customHeight="1" x14ac:dyDescent="0.2">
      <c r="A14" s="7891" t="s">
        <v>10</v>
      </c>
      <c r="B14" s="7892"/>
      <c r="C14" s="7892"/>
      <c r="D14" s="7893"/>
      <c r="E14" s="7892"/>
      <c r="F14" s="7892"/>
      <c r="G14" s="7892"/>
      <c r="H14" s="7892"/>
      <c r="I14" s="7893"/>
      <c r="J14" s="7892"/>
      <c r="K14" s="7892"/>
      <c r="L14" s="7892"/>
      <c r="M14" s="7892"/>
      <c r="N14" s="7894"/>
      <c r="O14" s="7895"/>
      <c r="P14" s="7896"/>
    </row>
    <row r="15" spans="1:16" ht="12.75" customHeight="1" x14ac:dyDescent="0.2">
      <c r="A15" s="7897"/>
      <c r="B15" s="7898"/>
      <c r="C15" s="7898"/>
      <c r="D15" s="7899"/>
      <c r="E15" s="7898"/>
      <c r="F15" s="7898"/>
      <c r="G15" s="7898"/>
      <c r="H15" s="7898"/>
      <c r="I15" s="7899"/>
      <c r="J15" s="7898"/>
      <c r="K15" s="7898"/>
      <c r="L15" s="7898"/>
      <c r="M15" s="7898"/>
      <c r="N15" s="7900" t="s">
        <v>11</v>
      </c>
      <c r="O15" s="7901" t="s">
        <v>12</v>
      </c>
      <c r="P15" s="7902"/>
    </row>
    <row r="16" spans="1:16" ht="12.75" customHeight="1" x14ac:dyDescent="0.2">
      <c r="A16" s="7903" t="s">
        <v>13</v>
      </c>
      <c r="B16" s="7904"/>
      <c r="C16" s="7904"/>
      <c r="D16" s="7905"/>
      <c r="E16" s="7904"/>
      <c r="F16" s="7904"/>
      <c r="G16" s="7904"/>
      <c r="H16" s="7904"/>
      <c r="I16" s="7905"/>
      <c r="J16" s="7904"/>
      <c r="K16" s="7904"/>
      <c r="L16" s="7904"/>
      <c r="M16" s="7904"/>
      <c r="N16" s="7906"/>
      <c r="O16" s="7907"/>
      <c r="P16" s="7907"/>
    </row>
    <row r="17" spans="1:47" ht="12.75" customHeight="1" x14ac:dyDescent="0.2">
      <c r="A17" s="7908" t="s">
        <v>14</v>
      </c>
      <c r="B17" s="7909"/>
      <c r="C17" s="7909"/>
      <c r="D17" s="7910"/>
      <c r="E17" s="7909"/>
      <c r="F17" s="7909"/>
      <c r="G17" s="7909"/>
      <c r="H17" s="7909"/>
      <c r="I17" s="7910"/>
      <c r="J17" s="7909"/>
      <c r="K17" s="7909"/>
      <c r="L17" s="7909"/>
      <c r="M17" s="7909"/>
      <c r="N17" s="7911" t="s">
        <v>15</v>
      </c>
      <c r="O17" s="7912" t="s">
        <v>16</v>
      </c>
      <c r="P17" s="7913"/>
    </row>
    <row r="18" spans="1:47" ht="12.75" customHeight="1" x14ac:dyDescent="0.2">
      <c r="A18" s="7914"/>
      <c r="B18" s="7915"/>
      <c r="C18" s="7915"/>
      <c r="D18" s="7916"/>
      <c r="E18" s="7915"/>
      <c r="F18" s="7915"/>
      <c r="G18" s="7915"/>
      <c r="H18" s="7915"/>
      <c r="I18" s="7916"/>
      <c r="J18" s="7915"/>
      <c r="K18" s="7915"/>
      <c r="L18" s="7915"/>
      <c r="M18" s="7915"/>
      <c r="N18" s="7917"/>
      <c r="O18" s="7918"/>
      <c r="P18" s="7919" t="s">
        <v>8</v>
      </c>
    </row>
    <row r="19" spans="1:47" ht="12.75" customHeight="1" x14ac:dyDescent="0.2">
      <c r="A19" s="7920"/>
      <c r="B19" s="7921"/>
      <c r="C19" s="7921"/>
      <c r="D19" s="7922"/>
      <c r="E19" s="7921"/>
      <c r="F19" s="7921"/>
      <c r="G19" s="7921"/>
      <c r="H19" s="7921"/>
      <c r="I19" s="7922"/>
      <c r="J19" s="7921"/>
      <c r="K19" s="7923"/>
      <c r="L19" s="7921" t="s">
        <v>17</v>
      </c>
      <c r="M19" s="7921"/>
      <c r="N19" s="7924"/>
      <c r="O19" s="7925"/>
      <c r="P19" s="7926"/>
      <c r="AU19" s="7927"/>
    </row>
    <row r="20" spans="1:47" ht="12.75" customHeight="1" x14ac:dyDescent="0.2">
      <c r="A20" s="7928"/>
      <c r="B20" s="7929"/>
      <c r="C20" s="7929"/>
      <c r="D20" s="7930"/>
      <c r="E20" s="7929"/>
      <c r="F20" s="7929"/>
      <c r="G20" s="7929"/>
      <c r="H20" s="7929"/>
      <c r="I20" s="7930"/>
      <c r="J20" s="7929"/>
      <c r="K20" s="7929"/>
      <c r="L20" s="7929"/>
      <c r="M20" s="7929"/>
      <c r="N20" s="7931"/>
      <c r="O20" s="7932"/>
      <c r="P20" s="7933"/>
    </row>
    <row r="21" spans="1:47" ht="12.75" customHeight="1" x14ac:dyDescent="0.2">
      <c r="A21" s="7934"/>
      <c r="B21" s="7935"/>
      <c r="C21" s="7936"/>
      <c r="D21" s="7936"/>
      <c r="E21" s="7935"/>
      <c r="F21" s="7935"/>
      <c r="G21" s="7935"/>
      <c r="H21" s="7935" t="s">
        <v>8</v>
      </c>
      <c r="I21" s="7937"/>
      <c r="J21" s="7935"/>
      <c r="K21" s="7935"/>
      <c r="L21" s="7935"/>
      <c r="M21" s="7935"/>
      <c r="N21" s="7938"/>
      <c r="O21" s="7939"/>
      <c r="P21" s="7940"/>
    </row>
    <row r="22" spans="1:47" ht="12.75" customHeight="1" x14ac:dyDescent="0.2">
      <c r="A22" s="7941"/>
      <c r="B22" s="7942"/>
      <c r="C22" s="7942"/>
      <c r="D22" s="7943"/>
      <c r="E22" s="7942"/>
      <c r="F22" s="7942"/>
      <c r="G22" s="7942"/>
      <c r="H22" s="7942"/>
      <c r="I22" s="7943"/>
      <c r="J22" s="7942"/>
      <c r="K22" s="7942"/>
      <c r="L22" s="7942"/>
      <c r="M22" s="7942"/>
      <c r="N22" s="7942"/>
      <c r="O22" s="7942"/>
      <c r="P22" s="7944"/>
    </row>
    <row r="23" spans="1:47" ht="12.75" customHeight="1" x14ac:dyDescent="0.2">
      <c r="A23" s="7945" t="s">
        <v>18</v>
      </c>
      <c r="B23" s="7946"/>
      <c r="C23" s="7946"/>
      <c r="D23" s="7947"/>
      <c r="E23" s="7948" t="s">
        <v>19</v>
      </c>
      <c r="F23" s="7948"/>
      <c r="G23" s="7948"/>
      <c r="H23" s="7948"/>
      <c r="I23" s="7948"/>
      <c r="J23" s="7948"/>
      <c r="K23" s="7948"/>
      <c r="L23" s="7948"/>
      <c r="M23" s="7946"/>
      <c r="N23" s="7946"/>
      <c r="O23" s="7946"/>
      <c r="P23" s="7949"/>
    </row>
    <row r="24" spans="1:47" ht="15.75" x14ac:dyDescent="0.25">
      <c r="A24" s="7950"/>
      <c r="B24" s="7951"/>
      <c r="C24" s="7951"/>
      <c r="D24" s="7952"/>
      <c r="E24" s="7953" t="s">
        <v>20</v>
      </c>
      <c r="F24" s="7953"/>
      <c r="G24" s="7953"/>
      <c r="H24" s="7953"/>
      <c r="I24" s="7953"/>
      <c r="J24" s="7953"/>
      <c r="K24" s="7953"/>
      <c r="L24" s="7953"/>
      <c r="M24" s="7951"/>
      <c r="N24" s="7951"/>
      <c r="O24" s="7951"/>
      <c r="P24" s="7954"/>
    </row>
    <row r="25" spans="1:47" ht="12.75" customHeight="1" x14ac:dyDescent="0.2">
      <c r="A25" s="7955"/>
      <c r="B25" s="7956" t="s">
        <v>21</v>
      </c>
      <c r="C25" s="7957"/>
      <c r="D25" s="7957"/>
      <c r="E25" s="7957"/>
      <c r="F25" s="7957"/>
      <c r="G25" s="7957"/>
      <c r="H25" s="7957"/>
      <c r="I25" s="7957"/>
      <c r="J25" s="7957"/>
      <c r="K25" s="7957"/>
      <c r="L25" s="7957"/>
      <c r="M25" s="7957"/>
      <c r="N25" s="7957"/>
      <c r="O25" s="7958"/>
      <c r="P25" s="7959"/>
    </row>
    <row r="26" spans="1:47" ht="12.75" customHeight="1" x14ac:dyDescent="0.2">
      <c r="A26" s="7960" t="s">
        <v>22</v>
      </c>
      <c r="B26" s="7961" t="s">
        <v>23</v>
      </c>
      <c r="C26" s="7961"/>
      <c r="D26" s="7960" t="s">
        <v>24</v>
      </c>
      <c r="E26" s="7960" t="s">
        <v>25</v>
      </c>
      <c r="F26" s="7960" t="s">
        <v>22</v>
      </c>
      <c r="G26" s="7961" t="s">
        <v>23</v>
      </c>
      <c r="H26" s="7961"/>
      <c r="I26" s="7960" t="s">
        <v>24</v>
      </c>
      <c r="J26" s="7960" t="s">
        <v>25</v>
      </c>
      <c r="K26" s="7960" t="s">
        <v>22</v>
      </c>
      <c r="L26" s="7961" t="s">
        <v>23</v>
      </c>
      <c r="M26" s="7961"/>
      <c r="N26" s="7962" t="s">
        <v>24</v>
      </c>
      <c r="O26" s="7960" t="s">
        <v>25</v>
      </c>
      <c r="P26" s="7963"/>
    </row>
    <row r="27" spans="1:47" ht="12.75" customHeight="1" x14ac:dyDescent="0.2">
      <c r="A27" s="7964"/>
      <c r="B27" s="7965" t="s">
        <v>26</v>
      </c>
      <c r="C27" s="7965" t="s">
        <v>2</v>
      </c>
      <c r="D27" s="7964"/>
      <c r="E27" s="7964"/>
      <c r="F27" s="7964"/>
      <c r="G27" s="7965" t="s">
        <v>26</v>
      </c>
      <c r="H27" s="7965" t="s">
        <v>2</v>
      </c>
      <c r="I27" s="7964"/>
      <c r="J27" s="7964"/>
      <c r="K27" s="7964"/>
      <c r="L27" s="7965" t="s">
        <v>26</v>
      </c>
      <c r="M27" s="7965" t="s">
        <v>2</v>
      </c>
      <c r="N27" s="7966"/>
      <c r="O27" s="7964"/>
      <c r="P27" s="7967"/>
      <c r="Q27" s="10730" t="s">
        <v>161</v>
      </c>
      <c r="R27" s="10731"/>
      <c r="S27" s="1" t="s">
        <v>162</v>
      </c>
    </row>
    <row r="28" spans="1:47" ht="12.75" customHeight="1" x14ac:dyDescent="0.2">
      <c r="A28" s="7968">
        <v>1</v>
      </c>
      <c r="B28" s="7969">
        <v>0</v>
      </c>
      <c r="C28" s="7970">
        <v>0.15</v>
      </c>
      <c r="D28" s="7971">
        <v>16000</v>
      </c>
      <c r="E28" s="7972">
        <f t="shared" ref="E28:E59" si="0">D28*(100-2.68)/100</f>
        <v>15571.2</v>
      </c>
      <c r="F28" s="7973">
        <v>33</v>
      </c>
      <c r="G28" s="7974">
        <v>8</v>
      </c>
      <c r="H28" s="7974">
        <v>8.15</v>
      </c>
      <c r="I28" s="7971">
        <v>16000</v>
      </c>
      <c r="J28" s="7972">
        <f t="shared" ref="J28:J59" si="1">I28*(100-2.68)/100</f>
        <v>15571.2</v>
      </c>
      <c r="K28" s="7973">
        <v>65</v>
      </c>
      <c r="L28" s="7974">
        <v>16</v>
      </c>
      <c r="M28" s="7974">
        <v>16.149999999999999</v>
      </c>
      <c r="N28" s="7971">
        <v>16000</v>
      </c>
      <c r="O28" s="7972">
        <f t="shared" ref="O28:O59" si="2">N28*(100-2.68)/100</f>
        <v>15571.2</v>
      </c>
      <c r="P28" s="7975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7976">
        <v>2</v>
      </c>
      <c r="B29" s="7976">
        <v>0.15</v>
      </c>
      <c r="C29" s="7977">
        <v>0.3</v>
      </c>
      <c r="D29" s="7978">
        <v>16000</v>
      </c>
      <c r="E29" s="7979">
        <f t="shared" si="0"/>
        <v>15571.2</v>
      </c>
      <c r="F29" s="7980">
        <v>34</v>
      </c>
      <c r="G29" s="7981">
        <v>8.15</v>
      </c>
      <c r="H29" s="7981">
        <v>8.3000000000000007</v>
      </c>
      <c r="I29" s="7978">
        <v>16000</v>
      </c>
      <c r="J29" s="7979">
        <f t="shared" si="1"/>
        <v>15571.2</v>
      </c>
      <c r="K29" s="7980">
        <v>66</v>
      </c>
      <c r="L29" s="7981">
        <v>16.149999999999999</v>
      </c>
      <c r="M29" s="7981">
        <v>16.3</v>
      </c>
      <c r="N29" s="7978">
        <v>16000</v>
      </c>
      <c r="O29" s="7979">
        <f t="shared" si="2"/>
        <v>15571.2</v>
      </c>
      <c r="P29" s="7982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7983">
        <v>3</v>
      </c>
      <c r="B30" s="7984">
        <v>0.3</v>
      </c>
      <c r="C30" s="7985">
        <v>0.45</v>
      </c>
      <c r="D30" s="7986">
        <v>16000</v>
      </c>
      <c r="E30" s="7987">
        <f t="shared" si="0"/>
        <v>15571.2</v>
      </c>
      <c r="F30" s="7988">
        <v>35</v>
      </c>
      <c r="G30" s="7989">
        <v>8.3000000000000007</v>
      </c>
      <c r="H30" s="7989">
        <v>8.4499999999999993</v>
      </c>
      <c r="I30" s="7986">
        <v>16000</v>
      </c>
      <c r="J30" s="7987">
        <f t="shared" si="1"/>
        <v>15571.2</v>
      </c>
      <c r="K30" s="7988">
        <v>67</v>
      </c>
      <c r="L30" s="7989">
        <v>16.3</v>
      </c>
      <c r="M30" s="7989">
        <v>16.45</v>
      </c>
      <c r="N30" s="7986">
        <v>16000</v>
      </c>
      <c r="O30" s="7987">
        <f t="shared" si="2"/>
        <v>15571.2</v>
      </c>
      <c r="P30" s="7990"/>
      <c r="Q30" s="8564">
        <v>2</v>
      </c>
      <c r="R30" s="8667">
        <v>2.15</v>
      </c>
      <c r="S30" s="10733">
        <f>AVERAGE(D36:D39)</f>
        <v>16000</v>
      </c>
      <c r="V30" s="7991"/>
    </row>
    <row r="31" spans="1:47" ht="12.75" customHeight="1" x14ac:dyDescent="0.2">
      <c r="A31" s="7992">
        <v>4</v>
      </c>
      <c r="B31" s="7992">
        <v>0.45</v>
      </c>
      <c r="C31" s="7993">
        <v>1</v>
      </c>
      <c r="D31" s="7994">
        <v>16000</v>
      </c>
      <c r="E31" s="7995">
        <f t="shared" si="0"/>
        <v>15571.2</v>
      </c>
      <c r="F31" s="7996">
        <v>36</v>
      </c>
      <c r="G31" s="7993">
        <v>8.4499999999999993</v>
      </c>
      <c r="H31" s="7993">
        <v>9</v>
      </c>
      <c r="I31" s="7994">
        <v>16000</v>
      </c>
      <c r="J31" s="7995">
        <f t="shared" si="1"/>
        <v>15571.2</v>
      </c>
      <c r="K31" s="7996">
        <v>68</v>
      </c>
      <c r="L31" s="7993">
        <v>16.45</v>
      </c>
      <c r="M31" s="7993">
        <v>17</v>
      </c>
      <c r="N31" s="7994">
        <v>16000</v>
      </c>
      <c r="O31" s="7995">
        <f t="shared" si="2"/>
        <v>15571.2</v>
      </c>
      <c r="P31" s="7997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7998">
        <v>5</v>
      </c>
      <c r="B32" s="7999">
        <v>1</v>
      </c>
      <c r="C32" s="8000">
        <v>1.1499999999999999</v>
      </c>
      <c r="D32" s="8001">
        <v>16000</v>
      </c>
      <c r="E32" s="8002">
        <f t="shared" si="0"/>
        <v>15571.2</v>
      </c>
      <c r="F32" s="8003">
        <v>37</v>
      </c>
      <c r="G32" s="7999">
        <v>9</v>
      </c>
      <c r="H32" s="7999">
        <v>9.15</v>
      </c>
      <c r="I32" s="8001">
        <v>16000</v>
      </c>
      <c r="J32" s="8002">
        <f t="shared" si="1"/>
        <v>15571.2</v>
      </c>
      <c r="K32" s="8003">
        <v>69</v>
      </c>
      <c r="L32" s="7999">
        <v>17</v>
      </c>
      <c r="M32" s="7999">
        <v>17.149999999999999</v>
      </c>
      <c r="N32" s="8001">
        <v>16000</v>
      </c>
      <c r="O32" s="8002">
        <f t="shared" si="2"/>
        <v>15571.2</v>
      </c>
      <c r="P32" s="8004"/>
      <c r="Q32" s="8564">
        <v>4</v>
      </c>
      <c r="R32" s="8661">
        <v>4.1500000000000004</v>
      </c>
      <c r="S32" s="10733">
        <f>AVERAGE(D44:D47)</f>
        <v>16000</v>
      </c>
      <c r="AQ32" s="8001"/>
    </row>
    <row r="33" spans="1:19" ht="12.75" customHeight="1" x14ac:dyDescent="0.2">
      <c r="A33" s="8005">
        <v>6</v>
      </c>
      <c r="B33" s="8006">
        <v>1.1499999999999999</v>
      </c>
      <c r="C33" s="8007">
        <v>1.3</v>
      </c>
      <c r="D33" s="8008">
        <v>16000</v>
      </c>
      <c r="E33" s="8009">
        <f t="shared" si="0"/>
        <v>15571.2</v>
      </c>
      <c r="F33" s="8010">
        <v>38</v>
      </c>
      <c r="G33" s="8007">
        <v>9.15</v>
      </c>
      <c r="H33" s="8007">
        <v>9.3000000000000007</v>
      </c>
      <c r="I33" s="8008">
        <v>16000</v>
      </c>
      <c r="J33" s="8009">
        <f t="shared" si="1"/>
        <v>15571.2</v>
      </c>
      <c r="K33" s="8010">
        <v>70</v>
      </c>
      <c r="L33" s="8007">
        <v>17.149999999999999</v>
      </c>
      <c r="M33" s="8007">
        <v>17.3</v>
      </c>
      <c r="N33" s="8008">
        <v>16000</v>
      </c>
      <c r="O33" s="8009">
        <f t="shared" si="2"/>
        <v>15571.2</v>
      </c>
      <c r="P33" s="8011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8012">
        <v>7</v>
      </c>
      <c r="B34" s="8013">
        <v>1.3</v>
      </c>
      <c r="C34" s="8014">
        <v>1.45</v>
      </c>
      <c r="D34" s="8015">
        <v>16000</v>
      </c>
      <c r="E34" s="8016">
        <f t="shared" si="0"/>
        <v>15571.2</v>
      </c>
      <c r="F34" s="8017">
        <v>39</v>
      </c>
      <c r="G34" s="8018">
        <v>9.3000000000000007</v>
      </c>
      <c r="H34" s="8018">
        <v>9.4499999999999993</v>
      </c>
      <c r="I34" s="8015">
        <v>16000</v>
      </c>
      <c r="J34" s="8016">
        <f t="shared" si="1"/>
        <v>15571.2</v>
      </c>
      <c r="K34" s="8017">
        <v>71</v>
      </c>
      <c r="L34" s="8018">
        <v>17.3</v>
      </c>
      <c r="M34" s="8018">
        <v>17.45</v>
      </c>
      <c r="N34" s="8015">
        <v>16000</v>
      </c>
      <c r="O34" s="8016">
        <f t="shared" si="2"/>
        <v>15571.2</v>
      </c>
      <c r="P34" s="8019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8020">
        <v>8</v>
      </c>
      <c r="B35" s="8020">
        <v>1.45</v>
      </c>
      <c r="C35" s="8021">
        <v>2</v>
      </c>
      <c r="D35" s="8022">
        <v>16000</v>
      </c>
      <c r="E35" s="8023">
        <f t="shared" si="0"/>
        <v>15571.2</v>
      </c>
      <c r="F35" s="8024">
        <v>40</v>
      </c>
      <c r="G35" s="8021">
        <v>9.4499999999999993</v>
      </c>
      <c r="H35" s="8021">
        <v>10</v>
      </c>
      <c r="I35" s="8022">
        <v>16000</v>
      </c>
      <c r="J35" s="8023">
        <f t="shared" si="1"/>
        <v>15571.2</v>
      </c>
      <c r="K35" s="8024">
        <v>72</v>
      </c>
      <c r="L35" s="8025">
        <v>17.45</v>
      </c>
      <c r="M35" s="8021">
        <v>18</v>
      </c>
      <c r="N35" s="8022">
        <v>16000</v>
      </c>
      <c r="O35" s="8023">
        <f t="shared" si="2"/>
        <v>15571.2</v>
      </c>
      <c r="P35" s="8026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8027">
        <v>9</v>
      </c>
      <c r="B36" s="8028">
        <v>2</v>
      </c>
      <c r="C36" s="8029">
        <v>2.15</v>
      </c>
      <c r="D36" s="8030">
        <v>16000</v>
      </c>
      <c r="E36" s="8031">
        <f t="shared" si="0"/>
        <v>15571.2</v>
      </c>
      <c r="F36" s="8032">
        <v>41</v>
      </c>
      <c r="G36" s="8033">
        <v>10</v>
      </c>
      <c r="H36" s="8034">
        <v>10.15</v>
      </c>
      <c r="I36" s="8030">
        <v>16000</v>
      </c>
      <c r="J36" s="8031">
        <f t="shared" si="1"/>
        <v>15571.2</v>
      </c>
      <c r="K36" s="8032">
        <v>73</v>
      </c>
      <c r="L36" s="8034">
        <v>18</v>
      </c>
      <c r="M36" s="8033">
        <v>18.149999999999999</v>
      </c>
      <c r="N36" s="8030">
        <v>16000</v>
      </c>
      <c r="O36" s="8031">
        <f t="shared" si="2"/>
        <v>15571.2</v>
      </c>
      <c r="P36" s="8035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8036">
        <v>10</v>
      </c>
      <c r="B37" s="8036">
        <v>2.15</v>
      </c>
      <c r="C37" s="8037">
        <v>2.2999999999999998</v>
      </c>
      <c r="D37" s="8038">
        <v>16000</v>
      </c>
      <c r="E37" s="8039">
        <f t="shared" si="0"/>
        <v>15571.2</v>
      </c>
      <c r="F37" s="8040">
        <v>42</v>
      </c>
      <c r="G37" s="8037">
        <v>10.15</v>
      </c>
      <c r="H37" s="8041">
        <v>10.3</v>
      </c>
      <c r="I37" s="8038">
        <v>16000</v>
      </c>
      <c r="J37" s="8039">
        <f t="shared" si="1"/>
        <v>15571.2</v>
      </c>
      <c r="K37" s="8040">
        <v>74</v>
      </c>
      <c r="L37" s="8041">
        <v>18.149999999999999</v>
      </c>
      <c r="M37" s="8037">
        <v>18.3</v>
      </c>
      <c r="N37" s="8038">
        <v>16000</v>
      </c>
      <c r="O37" s="8039">
        <f t="shared" si="2"/>
        <v>15571.2</v>
      </c>
      <c r="P37" s="8042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8043">
        <v>11</v>
      </c>
      <c r="B38" s="8044">
        <v>2.2999999999999998</v>
      </c>
      <c r="C38" s="8045">
        <v>2.4500000000000002</v>
      </c>
      <c r="D38" s="8046">
        <v>16000</v>
      </c>
      <c r="E38" s="8047">
        <f t="shared" si="0"/>
        <v>15571.2</v>
      </c>
      <c r="F38" s="8048">
        <v>43</v>
      </c>
      <c r="G38" s="8049">
        <v>10.3</v>
      </c>
      <c r="H38" s="8050">
        <v>10.45</v>
      </c>
      <c r="I38" s="8046">
        <v>16000</v>
      </c>
      <c r="J38" s="8047">
        <f t="shared" si="1"/>
        <v>15571.2</v>
      </c>
      <c r="K38" s="8048">
        <v>75</v>
      </c>
      <c r="L38" s="8050">
        <v>18.3</v>
      </c>
      <c r="M38" s="8049">
        <v>18.45</v>
      </c>
      <c r="N38" s="8046">
        <v>16000</v>
      </c>
      <c r="O38" s="8047">
        <f t="shared" si="2"/>
        <v>15571.2</v>
      </c>
      <c r="P38" s="8051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8052">
        <v>12</v>
      </c>
      <c r="B39" s="8052">
        <v>2.4500000000000002</v>
      </c>
      <c r="C39" s="8053">
        <v>3</v>
      </c>
      <c r="D39" s="8054">
        <v>16000</v>
      </c>
      <c r="E39" s="8055">
        <f t="shared" si="0"/>
        <v>15571.2</v>
      </c>
      <c r="F39" s="8056">
        <v>44</v>
      </c>
      <c r="G39" s="8053">
        <v>10.45</v>
      </c>
      <c r="H39" s="8057">
        <v>11</v>
      </c>
      <c r="I39" s="8054">
        <v>16000</v>
      </c>
      <c r="J39" s="8055">
        <f t="shared" si="1"/>
        <v>15571.2</v>
      </c>
      <c r="K39" s="8056">
        <v>76</v>
      </c>
      <c r="L39" s="8057">
        <v>18.45</v>
      </c>
      <c r="M39" s="8053">
        <v>19</v>
      </c>
      <c r="N39" s="8054">
        <v>16000</v>
      </c>
      <c r="O39" s="8055">
        <f t="shared" si="2"/>
        <v>15571.2</v>
      </c>
      <c r="P39" s="8058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8059">
        <v>13</v>
      </c>
      <c r="B40" s="8060">
        <v>3</v>
      </c>
      <c r="C40" s="8061">
        <v>3.15</v>
      </c>
      <c r="D40" s="8062">
        <v>16000</v>
      </c>
      <c r="E40" s="8063">
        <f t="shared" si="0"/>
        <v>15571.2</v>
      </c>
      <c r="F40" s="8064">
        <v>45</v>
      </c>
      <c r="G40" s="8065">
        <v>11</v>
      </c>
      <c r="H40" s="8066">
        <v>11.15</v>
      </c>
      <c r="I40" s="8062">
        <v>16000</v>
      </c>
      <c r="J40" s="8063">
        <f t="shared" si="1"/>
        <v>15571.2</v>
      </c>
      <c r="K40" s="8064">
        <v>77</v>
      </c>
      <c r="L40" s="8066">
        <v>19</v>
      </c>
      <c r="M40" s="8065">
        <v>19.149999999999999</v>
      </c>
      <c r="N40" s="8062">
        <v>16000</v>
      </c>
      <c r="O40" s="8063">
        <f t="shared" si="2"/>
        <v>15571.2</v>
      </c>
      <c r="P40" s="8067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8068">
        <v>14</v>
      </c>
      <c r="B41" s="8068">
        <v>3.15</v>
      </c>
      <c r="C41" s="8069">
        <v>3.3</v>
      </c>
      <c r="D41" s="8070">
        <v>16000</v>
      </c>
      <c r="E41" s="8071">
        <f t="shared" si="0"/>
        <v>15571.2</v>
      </c>
      <c r="F41" s="8072">
        <v>46</v>
      </c>
      <c r="G41" s="8073">
        <v>11.15</v>
      </c>
      <c r="H41" s="8069">
        <v>11.3</v>
      </c>
      <c r="I41" s="8070">
        <v>16000</v>
      </c>
      <c r="J41" s="8071">
        <f t="shared" si="1"/>
        <v>15571.2</v>
      </c>
      <c r="K41" s="8072">
        <v>78</v>
      </c>
      <c r="L41" s="8069">
        <v>19.149999999999999</v>
      </c>
      <c r="M41" s="8073">
        <v>19.3</v>
      </c>
      <c r="N41" s="8070">
        <v>16000</v>
      </c>
      <c r="O41" s="8071">
        <f t="shared" si="2"/>
        <v>15571.2</v>
      </c>
      <c r="P41" s="8074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8075">
        <v>15</v>
      </c>
      <c r="B42" s="8076">
        <v>3.3</v>
      </c>
      <c r="C42" s="8077">
        <v>3.45</v>
      </c>
      <c r="D42" s="8078">
        <v>16000</v>
      </c>
      <c r="E42" s="8079">
        <f t="shared" si="0"/>
        <v>15571.2</v>
      </c>
      <c r="F42" s="8080">
        <v>47</v>
      </c>
      <c r="G42" s="8081">
        <v>11.3</v>
      </c>
      <c r="H42" s="8082">
        <v>11.45</v>
      </c>
      <c r="I42" s="8078">
        <v>16000</v>
      </c>
      <c r="J42" s="8079">
        <f t="shared" si="1"/>
        <v>15571.2</v>
      </c>
      <c r="K42" s="8080">
        <v>79</v>
      </c>
      <c r="L42" s="8082">
        <v>19.3</v>
      </c>
      <c r="M42" s="8081">
        <v>19.45</v>
      </c>
      <c r="N42" s="8078">
        <v>16000</v>
      </c>
      <c r="O42" s="8079">
        <f t="shared" si="2"/>
        <v>15571.2</v>
      </c>
      <c r="P42" s="8083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8084">
        <v>16</v>
      </c>
      <c r="B43" s="8084">
        <v>3.45</v>
      </c>
      <c r="C43" s="8085">
        <v>4</v>
      </c>
      <c r="D43" s="8086">
        <v>16000</v>
      </c>
      <c r="E43" s="8087">
        <f t="shared" si="0"/>
        <v>15571.2</v>
      </c>
      <c r="F43" s="8088">
        <v>48</v>
      </c>
      <c r="G43" s="8089">
        <v>11.45</v>
      </c>
      <c r="H43" s="8085">
        <v>12</v>
      </c>
      <c r="I43" s="8086">
        <v>16000</v>
      </c>
      <c r="J43" s="8087">
        <f t="shared" si="1"/>
        <v>15571.2</v>
      </c>
      <c r="K43" s="8088">
        <v>80</v>
      </c>
      <c r="L43" s="8085">
        <v>19.45</v>
      </c>
      <c r="M43" s="8085">
        <v>20</v>
      </c>
      <c r="N43" s="8086">
        <v>16000</v>
      </c>
      <c r="O43" s="8087">
        <f t="shared" si="2"/>
        <v>15571.2</v>
      </c>
      <c r="P43" s="8090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8091">
        <v>17</v>
      </c>
      <c r="B44" s="8092">
        <v>4</v>
      </c>
      <c r="C44" s="8093">
        <v>4.1500000000000004</v>
      </c>
      <c r="D44" s="8094">
        <v>16000</v>
      </c>
      <c r="E44" s="8095">
        <f t="shared" si="0"/>
        <v>15571.2</v>
      </c>
      <c r="F44" s="8096">
        <v>49</v>
      </c>
      <c r="G44" s="8097">
        <v>12</v>
      </c>
      <c r="H44" s="8098">
        <v>12.15</v>
      </c>
      <c r="I44" s="8094">
        <v>16000</v>
      </c>
      <c r="J44" s="8095">
        <f t="shared" si="1"/>
        <v>15571.2</v>
      </c>
      <c r="K44" s="8096">
        <v>81</v>
      </c>
      <c r="L44" s="8098">
        <v>20</v>
      </c>
      <c r="M44" s="8097">
        <v>20.149999999999999</v>
      </c>
      <c r="N44" s="8094">
        <v>16000</v>
      </c>
      <c r="O44" s="8095">
        <f t="shared" si="2"/>
        <v>15571.2</v>
      </c>
      <c r="P44" s="8099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8100">
        <v>18</v>
      </c>
      <c r="B45" s="8100">
        <v>4.1500000000000004</v>
      </c>
      <c r="C45" s="8101">
        <v>4.3</v>
      </c>
      <c r="D45" s="8102">
        <v>16000</v>
      </c>
      <c r="E45" s="8103">
        <f t="shared" si="0"/>
        <v>15571.2</v>
      </c>
      <c r="F45" s="8104">
        <v>50</v>
      </c>
      <c r="G45" s="8105">
        <v>12.15</v>
      </c>
      <c r="H45" s="8101">
        <v>12.3</v>
      </c>
      <c r="I45" s="8102">
        <v>16000</v>
      </c>
      <c r="J45" s="8103">
        <f t="shared" si="1"/>
        <v>15571.2</v>
      </c>
      <c r="K45" s="8104">
        <v>82</v>
      </c>
      <c r="L45" s="8101">
        <v>20.149999999999999</v>
      </c>
      <c r="M45" s="8105">
        <v>20.3</v>
      </c>
      <c r="N45" s="8102">
        <v>16000</v>
      </c>
      <c r="O45" s="8103">
        <f t="shared" si="2"/>
        <v>15571.2</v>
      </c>
      <c r="P45" s="8106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8107">
        <v>19</v>
      </c>
      <c r="B46" s="8108">
        <v>4.3</v>
      </c>
      <c r="C46" s="8109">
        <v>4.45</v>
      </c>
      <c r="D46" s="8110">
        <v>16000</v>
      </c>
      <c r="E46" s="8111">
        <f t="shared" si="0"/>
        <v>15571.2</v>
      </c>
      <c r="F46" s="8112">
        <v>51</v>
      </c>
      <c r="G46" s="8113">
        <v>12.3</v>
      </c>
      <c r="H46" s="8114">
        <v>12.45</v>
      </c>
      <c r="I46" s="8110">
        <v>16000</v>
      </c>
      <c r="J46" s="8111">
        <f t="shared" si="1"/>
        <v>15571.2</v>
      </c>
      <c r="K46" s="8112">
        <v>83</v>
      </c>
      <c r="L46" s="8114">
        <v>20.3</v>
      </c>
      <c r="M46" s="8113">
        <v>20.45</v>
      </c>
      <c r="N46" s="8110">
        <v>16000</v>
      </c>
      <c r="O46" s="8111">
        <f t="shared" si="2"/>
        <v>15571.2</v>
      </c>
      <c r="P46" s="8115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8116">
        <v>20</v>
      </c>
      <c r="B47" s="8116">
        <v>4.45</v>
      </c>
      <c r="C47" s="8117">
        <v>5</v>
      </c>
      <c r="D47" s="8118">
        <v>16000</v>
      </c>
      <c r="E47" s="8119">
        <f t="shared" si="0"/>
        <v>15571.2</v>
      </c>
      <c r="F47" s="8120">
        <v>52</v>
      </c>
      <c r="G47" s="8121">
        <v>12.45</v>
      </c>
      <c r="H47" s="8117">
        <v>13</v>
      </c>
      <c r="I47" s="8118">
        <v>16000</v>
      </c>
      <c r="J47" s="8119">
        <f t="shared" si="1"/>
        <v>15571.2</v>
      </c>
      <c r="K47" s="8120">
        <v>84</v>
      </c>
      <c r="L47" s="8117">
        <v>20.45</v>
      </c>
      <c r="M47" s="8121">
        <v>21</v>
      </c>
      <c r="N47" s="8118">
        <v>16000</v>
      </c>
      <c r="O47" s="8119">
        <f t="shared" si="2"/>
        <v>15571.2</v>
      </c>
      <c r="P47" s="8122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8123">
        <v>21</v>
      </c>
      <c r="B48" s="8124">
        <v>5</v>
      </c>
      <c r="C48" s="8125">
        <v>5.15</v>
      </c>
      <c r="D48" s="8126">
        <v>16000</v>
      </c>
      <c r="E48" s="8127">
        <f t="shared" si="0"/>
        <v>15571.2</v>
      </c>
      <c r="F48" s="8128">
        <v>53</v>
      </c>
      <c r="G48" s="8124">
        <v>13</v>
      </c>
      <c r="H48" s="8129">
        <v>13.15</v>
      </c>
      <c r="I48" s="8126">
        <v>16000</v>
      </c>
      <c r="J48" s="8127">
        <f t="shared" si="1"/>
        <v>15571.2</v>
      </c>
      <c r="K48" s="8128">
        <v>85</v>
      </c>
      <c r="L48" s="8129">
        <v>21</v>
      </c>
      <c r="M48" s="8124">
        <v>21.15</v>
      </c>
      <c r="N48" s="8126">
        <v>16000</v>
      </c>
      <c r="O48" s="8127">
        <f t="shared" si="2"/>
        <v>15571.2</v>
      </c>
      <c r="P48" s="8130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8131">
        <v>22</v>
      </c>
      <c r="B49" s="8132">
        <v>5.15</v>
      </c>
      <c r="C49" s="8133">
        <v>5.3</v>
      </c>
      <c r="D49" s="8134">
        <v>16000</v>
      </c>
      <c r="E49" s="8135">
        <f t="shared" si="0"/>
        <v>15571.2</v>
      </c>
      <c r="F49" s="8136">
        <v>54</v>
      </c>
      <c r="G49" s="8137">
        <v>13.15</v>
      </c>
      <c r="H49" s="8133">
        <v>13.3</v>
      </c>
      <c r="I49" s="8134">
        <v>16000</v>
      </c>
      <c r="J49" s="8135">
        <f t="shared" si="1"/>
        <v>15571.2</v>
      </c>
      <c r="K49" s="8136">
        <v>86</v>
      </c>
      <c r="L49" s="8133">
        <v>21.15</v>
      </c>
      <c r="M49" s="8137">
        <v>21.3</v>
      </c>
      <c r="N49" s="8134">
        <v>16000</v>
      </c>
      <c r="O49" s="8135">
        <f t="shared" si="2"/>
        <v>15571.2</v>
      </c>
      <c r="P49" s="8138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8139">
        <v>23</v>
      </c>
      <c r="B50" s="8140">
        <v>5.3</v>
      </c>
      <c r="C50" s="8141">
        <v>5.45</v>
      </c>
      <c r="D50" s="8142">
        <v>16000</v>
      </c>
      <c r="E50" s="8143">
        <f t="shared" si="0"/>
        <v>15571.2</v>
      </c>
      <c r="F50" s="8144">
        <v>55</v>
      </c>
      <c r="G50" s="8140">
        <v>13.3</v>
      </c>
      <c r="H50" s="8145">
        <v>13.45</v>
      </c>
      <c r="I50" s="8142">
        <v>16000</v>
      </c>
      <c r="J50" s="8143">
        <f t="shared" si="1"/>
        <v>15571.2</v>
      </c>
      <c r="K50" s="8144">
        <v>87</v>
      </c>
      <c r="L50" s="8145">
        <v>21.3</v>
      </c>
      <c r="M50" s="8140">
        <v>21.45</v>
      </c>
      <c r="N50" s="8142">
        <v>16000</v>
      </c>
      <c r="O50" s="8143">
        <f t="shared" si="2"/>
        <v>15571.2</v>
      </c>
      <c r="P50" s="8146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8147">
        <v>24</v>
      </c>
      <c r="B51" s="8148">
        <v>5.45</v>
      </c>
      <c r="C51" s="8149">
        <v>6</v>
      </c>
      <c r="D51" s="8150">
        <v>16000</v>
      </c>
      <c r="E51" s="8151">
        <f t="shared" si="0"/>
        <v>15571.2</v>
      </c>
      <c r="F51" s="8152">
        <v>56</v>
      </c>
      <c r="G51" s="8153">
        <v>13.45</v>
      </c>
      <c r="H51" s="8149">
        <v>14</v>
      </c>
      <c r="I51" s="8150">
        <v>16000</v>
      </c>
      <c r="J51" s="8151">
        <f t="shared" si="1"/>
        <v>15571.2</v>
      </c>
      <c r="K51" s="8152">
        <v>88</v>
      </c>
      <c r="L51" s="8149">
        <v>21.45</v>
      </c>
      <c r="M51" s="8153">
        <v>22</v>
      </c>
      <c r="N51" s="8150">
        <v>16000</v>
      </c>
      <c r="O51" s="8151">
        <f t="shared" si="2"/>
        <v>15571.2</v>
      </c>
      <c r="P51" s="8154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8155">
        <v>25</v>
      </c>
      <c r="B52" s="8156">
        <v>6</v>
      </c>
      <c r="C52" s="8157">
        <v>6.15</v>
      </c>
      <c r="D52" s="8158">
        <v>16000</v>
      </c>
      <c r="E52" s="8159">
        <f t="shared" si="0"/>
        <v>15571.2</v>
      </c>
      <c r="F52" s="8160">
        <v>57</v>
      </c>
      <c r="G52" s="8156">
        <v>14</v>
      </c>
      <c r="H52" s="8161">
        <v>14.15</v>
      </c>
      <c r="I52" s="8158">
        <v>16000</v>
      </c>
      <c r="J52" s="8159">
        <f t="shared" si="1"/>
        <v>15571.2</v>
      </c>
      <c r="K52" s="8160">
        <v>89</v>
      </c>
      <c r="L52" s="8161">
        <v>22</v>
      </c>
      <c r="M52" s="8156">
        <v>22.15</v>
      </c>
      <c r="N52" s="8158">
        <v>16000</v>
      </c>
      <c r="O52" s="8159">
        <f t="shared" si="2"/>
        <v>15571.2</v>
      </c>
      <c r="P52" s="8162"/>
      <c r="Q52" s="1" t="s">
        <v>163</v>
      </c>
      <c r="R52" s="1"/>
      <c r="S52" s="10733">
        <f>AVERAGE(S28:S51)</f>
        <v>16000</v>
      </c>
    </row>
    <row r="53" spans="1:19" x14ac:dyDescent="0.2">
      <c r="A53" s="8163">
        <v>26</v>
      </c>
      <c r="B53" s="8164">
        <v>6.15</v>
      </c>
      <c r="C53" s="8165">
        <v>6.3</v>
      </c>
      <c r="D53" s="8166">
        <v>16000</v>
      </c>
      <c r="E53" s="8167">
        <f t="shared" si="0"/>
        <v>15571.2</v>
      </c>
      <c r="F53" s="8168">
        <v>58</v>
      </c>
      <c r="G53" s="8169">
        <v>14.15</v>
      </c>
      <c r="H53" s="8165">
        <v>14.3</v>
      </c>
      <c r="I53" s="8166">
        <v>16000</v>
      </c>
      <c r="J53" s="8167">
        <f t="shared" si="1"/>
        <v>15571.2</v>
      </c>
      <c r="K53" s="8168">
        <v>90</v>
      </c>
      <c r="L53" s="8165">
        <v>22.15</v>
      </c>
      <c r="M53" s="8169">
        <v>22.3</v>
      </c>
      <c r="N53" s="8166">
        <v>16000</v>
      </c>
      <c r="O53" s="8167">
        <f t="shared" si="2"/>
        <v>15571.2</v>
      </c>
      <c r="P53" s="8170"/>
    </row>
    <row r="54" spans="1:19" x14ac:dyDescent="0.2">
      <c r="A54" s="8171">
        <v>27</v>
      </c>
      <c r="B54" s="8172">
        <v>6.3</v>
      </c>
      <c r="C54" s="8173">
        <v>6.45</v>
      </c>
      <c r="D54" s="8174">
        <v>16000</v>
      </c>
      <c r="E54" s="8175">
        <f t="shared" si="0"/>
        <v>15571.2</v>
      </c>
      <c r="F54" s="8176">
        <v>59</v>
      </c>
      <c r="G54" s="8172">
        <v>14.3</v>
      </c>
      <c r="H54" s="8177">
        <v>14.45</v>
      </c>
      <c r="I54" s="8174">
        <v>16000</v>
      </c>
      <c r="J54" s="8175">
        <f t="shared" si="1"/>
        <v>15571.2</v>
      </c>
      <c r="K54" s="8176">
        <v>91</v>
      </c>
      <c r="L54" s="8177">
        <v>22.3</v>
      </c>
      <c r="M54" s="8172">
        <v>22.45</v>
      </c>
      <c r="N54" s="8174">
        <v>16000</v>
      </c>
      <c r="O54" s="8175">
        <f t="shared" si="2"/>
        <v>15571.2</v>
      </c>
      <c r="P54" s="8178"/>
    </row>
    <row r="55" spans="1:19" x14ac:dyDescent="0.2">
      <c r="A55" s="8179">
        <v>28</v>
      </c>
      <c r="B55" s="8180">
        <v>6.45</v>
      </c>
      <c r="C55" s="8181">
        <v>7</v>
      </c>
      <c r="D55" s="8182">
        <v>16000</v>
      </c>
      <c r="E55" s="8183">
        <f t="shared" si="0"/>
        <v>15571.2</v>
      </c>
      <c r="F55" s="8184">
        <v>60</v>
      </c>
      <c r="G55" s="8185">
        <v>14.45</v>
      </c>
      <c r="H55" s="8185">
        <v>15</v>
      </c>
      <c r="I55" s="8182">
        <v>16000</v>
      </c>
      <c r="J55" s="8183">
        <f t="shared" si="1"/>
        <v>15571.2</v>
      </c>
      <c r="K55" s="8184">
        <v>92</v>
      </c>
      <c r="L55" s="8181">
        <v>22.45</v>
      </c>
      <c r="M55" s="8185">
        <v>23</v>
      </c>
      <c r="N55" s="8182">
        <v>16000</v>
      </c>
      <c r="O55" s="8183">
        <f t="shared" si="2"/>
        <v>15571.2</v>
      </c>
      <c r="P55" s="8186"/>
    </row>
    <row r="56" spans="1:19" x14ac:dyDescent="0.2">
      <c r="A56" s="8187">
        <v>29</v>
      </c>
      <c r="B56" s="8188">
        <v>7</v>
      </c>
      <c r="C56" s="8189">
        <v>7.15</v>
      </c>
      <c r="D56" s="8190">
        <v>16000</v>
      </c>
      <c r="E56" s="8191">
        <f t="shared" si="0"/>
        <v>15571.2</v>
      </c>
      <c r="F56" s="8192">
        <v>61</v>
      </c>
      <c r="G56" s="8188">
        <v>15</v>
      </c>
      <c r="H56" s="8188">
        <v>15.15</v>
      </c>
      <c r="I56" s="8190">
        <v>16000</v>
      </c>
      <c r="J56" s="8191">
        <f t="shared" si="1"/>
        <v>15571.2</v>
      </c>
      <c r="K56" s="8192">
        <v>93</v>
      </c>
      <c r="L56" s="8193">
        <v>23</v>
      </c>
      <c r="M56" s="8188">
        <v>23.15</v>
      </c>
      <c r="N56" s="8190">
        <v>16000</v>
      </c>
      <c r="O56" s="8191">
        <f t="shared" si="2"/>
        <v>15571.2</v>
      </c>
      <c r="P56" s="8194"/>
    </row>
    <row r="57" spans="1:19" x14ac:dyDescent="0.2">
      <c r="A57" s="8195">
        <v>30</v>
      </c>
      <c r="B57" s="8196">
        <v>7.15</v>
      </c>
      <c r="C57" s="8197">
        <v>7.3</v>
      </c>
      <c r="D57" s="8198">
        <v>16000</v>
      </c>
      <c r="E57" s="8199">
        <f t="shared" si="0"/>
        <v>15571.2</v>
      </c>
      <c r="F57" s="8200">
        <v>62</v>
      </c>
      <c r="G57" s="8201">
        <v>15.15</v>
      </c>
      <c r="H57" s="8201">
        <v>15.3</v>
      </c>
      <c r="I57" s="8198">
        <v>16000</v>
      </c>
      <c r="J57" s="8199">
        <f t="shared" si="1"/>
        <v>15571.2</v>
      </c>
      <c r="K57" s="8200">
        <v>94</v>
      </c>
      <c r="L57" s="8201">
        <v>23.15</v>
      </c>
      <c r="M57" s="8201">
        <v>23.3</v>
      </c>
      <c r="N57" s="8198">
        <v>16000</v>
      </c>
      <c r="O57" s="8199">
        <f t="shared" si="2"/>
        <v>15571.2</v>
      </c>
      <c r="P57" s="8202"/>
    </row>
    <row r="58" spans="1:19" x14ac:dyDescent="0.2">
      <c r="A58" s="8203">
        <v>31</v>
      </c>
      <c r="B58" s="8204">
        <v>7.3</v>
      </c>
      <c r="C58" s="8205">
        <v>7.45</v>
      </c>
      <c r="D58" s="8206">
        <v>16000</v>
      </c>
      <c r="E58" s="8207">
        <f t="shared" si="0"/>
        <v>15571.2</v>
      </c>
      <c r="F58" s="8208">
        <v>63</v>
      </c>
      <c r="G58" s="8204">
        <v>15.3</v>
      </c>
      <c r="H58" s="8204">
        <v>15.45</v>
      </c>
      <c r="I58" s="8206">
        <v>16000</v>
      </c>
      <c r="J58" s="8207">
        <f t="shared" si="1"/>
        <v>15571.2</v>
      </c>
      <c r="K58" s="8208">
        <v>95</v>
      </c>
      <c r="L58" s="8204">
        <v>23.3</v>
      </c>
      <c r="M58" s="8204">
        <v>23.45</v>
      </c>
      <c r="N58" s="8206">
        <v>16000</v>
      </c>
      <c r="O58" s="8207">
        <f t="shared" si="2"/>
        <v>15571.2</v>
      </c>
      <c r="P58" s="8209"/>
    </row>
    <row r="59" spans="1:19" x14ac:dyDescent="0.2">
      <c r="A59" s="8210">
        <v>32</v>
      </c>
      <c r="B59" s="8211">
        <v>7.45</v>
      </c>
      <c r="C59" s="8212">
        <v>8</v>
      </c>
      <c r="D59" s="8213">
        <v>16000</v>
      </c>
      <c r="E59" s="8214">
        <f t="shared" si="0"/>
        <v>15571.2</v>
      </c>
      <c r="F59" s="8215">
        <v>64</v>
      </c>
      <c r="G59" s="8216">
        <v>15.45</v>
      </c>
      <c r="H59" s="8216">
        <v>16</v>
      </c>
      <c r="I59" s="8213">
        <v>16000</v>
      </c>
      <c r="J59" s="8214">
        <f t="shared" si="1"/>
        <v>15571.2</v>
      </c>
      <c r="K59" s="8215">
        <v>96</v>
      </c>
      <c r="L59" s="8216">
        <v>23.45</v>
      </c>
      <c r="M59" s="8216">
        <v>24</v>
      </c>
      <c r="N59" s="8213">
        <v>16000</v>
      </c>
      <c r="O59" s="8214">
        <f t="shared" si="2"/>
        <v>15571.2</v>
      </c>
      <c r="P59" s="8217"/>
    </row>
    <row r="60" spans="1:19" x14ac:dyDescent="0.2">
      <c r="A60" s="8218" t="s">
        <v>27</v>
      </c>
      <c r="B60" s="8219"/>
      <c r="C60" s="8219"/>
      <c r="D60" s="8220">
        <f>SUM(D28:D59)</f>
        <v>512000</v>
      </c>
      <c r="E60" s="8221">
        <f>SUM(E28:E59)</f>
        <v>498278.40000000026</v>
      </c>
      <c r="F60" s="8219"/>
      <c r="G60" s="8219"/>
      <c r="H60" s="8219"/>
      <c r="I60" s="8220">
        <f>SUM(I28:I59)</f>
        <v>512000</v>
      </c>
      <c r="J60" s="8221">
        <f>SUM(J28:J59)</f>
        <v>498278.40000000026</v>
      </c>
      <c r="K60" s="8219"/>
      <c r="L60" s="8219"/>
      <c r="M60" s="8219"/>
      <c r="N60" s="8219">
        <f>SUM(N28:N59)</f>
        <v>512000</v>
      </c>
      <c r="O60" s="8221">
        <f>SUM(O28:O59)</f>
        <v>498278.40000000026</v>
      </c>
      <c r="P60" s="8222"/>
    </row>
    <row r="64" spans="1:19" x14ac:dyDescent="0.2">
      <c r="A64" t="s">
        <v>103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8223"/>
      <c r="B66" s="8224"/>
      <c r="C66" s="8224"/>
      <c r="D66" s="8225"/>
      <c r="E66" s="8224"/>
      <c r="F66" s="8224"/>
      <c r="G66" s="8224"/>
      <c r="H66" s="8224"/>
      <c r="I66" s="8225"/>
      <c r="J66" s="8226"/>
      <c r="K66" s="8224"/>
      <c r="L66" s="8224"/>
      <c r="M66" s="8224"/>
      <c r="N66" s="8224"/>
      <c r="O66" s="8224"/>
      <c r="P66" s="8227"/>
    </row>
    <row r="67" spans="1:16" x14ac:dyDescent="0.2">
      <c r="A67" s="8228" t="s">
        <v>28</v>
      </c>
      <c r="B67" s="8229"/>
      <c r="C67" s="8229"/>
      <c r="D67" s="8230"/>
      <c r="E67" s="8231"/>
      <c r="F67" s="8229"/>
      <c r="G67" s="8229"/>
      <c r="H67" s="8231"/>
      <c r="I67" s="8230"/>
      <c r="J67" s="8232"/>
      <c r="K67" s="8229"/>
      <c r="L67" s="8229"/>
      <c r="M67" s="8229"/>
      <c r="N67" s="8229"/>
      <c r="O67" s="8229"/>
      <c r="P67" s="8233"/>
    </row>
    <row r="68" spans="1:16" x14ac:dyDescent="0.2">
      <c r="A68" s="8234"/>
      <c r="B68" s="8235"/>
      <c r="C68" s="8235"/>
      <c r="D68" s="8235"/>
      <c r="E68" s="8235"/>
      <c r="F68" s="8235"/>
      <c r="G68" s="8235"/>
      <c r="H68" s="8235"/>
      <c r="I68" s="8235"/>
      <c r="J68" s="8235"/>
      <c r="K68" s="8235"/>
      <c r="L68" s="8236"/>
      <c r="M68" s="8236"/>
      <c r="N68" s="8236"/>
      <c r="O68" s="8236"/>
      <c r="P68" s="8237"/>
    </row>
    <row r="69" spans="1:16" x14ac:dyDescent="0.2">
      <c r="A69" s="8238"/>
      <c r="B69" s="8239"/>
      <c r="C69" s="8239"/>
      <c r="D69" s="8240"/>
      <c r="E69" s="8241"/>
      <c r="F69" s="8239"/>
      <c r="G69" s="8239"/>
      <c r="H69" s="8241"/>
      <c r="I69" s="8240"/>
      <c r="J69" s="8242"/>
      <c r="K69" s="8239"/>
      <c r="L69" s="8239"/>
      <c r="M69" s="8239"/>
      <c r="N69" s="8239"/>
      <c r="O69" s="8239"/>
      <c r="P69" s="8243"/>
    </row>
    <row r="70" spans="1:16" x14ac:dyDescent="0.2">
      <c r="A70" s="8244"/>
      <c r="B70" s="8245"/>
      <c r="C70" s="8245"/>
      <c r="D70" s="8246"/>
      <c r="E70" s="8247"/>
      <c r="F70" s="8245"/>
      <c r="G70" s="8245"/>
      <c r="H70" s="8247"/>
      <c r="I70" s="8246"/>
      <c r="J70" s="8245"/>
      <c r="K70" s="8245"/>
      <c r="L70" s="8245"/>
      <c r="M70" s="8245"/>
      <c r="N70" s="8245"/>
      <c r="O70" s="8245"/>
      <c r="P70" s="8248"/>
    </row>
    <row r="71" spans="1:16" x14ac:dyDescent="0.2">
      <c r="A71" s="8249"/>
      <c r="B71" s="8250"/>
      <c r="C71" s="8250"/>
      <c r="D71" s="8251"/>
      <c r="E71" s="8252"/>
      <c r="F71" s="8250"/>
      <c r="G71" s="8250"/>
      <c r="H71" s="8252"/>
      <c r="I71" s="8251"/>
      <c r="J71" s="8250"/>
      <c r="K71" s="8250"/>
      <c r="L71" s="8250"/>
      <c r="M71" s="8250"/>
      <c r="N71" s="8250"/>
      <c r="O71" s="8250"/>
      <c r="P71" s="8253"/>
    </row>
    <row r="72" spans="1:16" x14ac:dyDescent="0.2">
      <c r="A72" s="8254"/>
      <c r="B72" s="8255"/>
      <c r="C72" s="8255"/>
      <c r="D72" s="8256"/>
      <c r="E72" s="8257"/>
      <c r="F72" s="8255"/>
      <c r="G72" s="8255"/>
      <c r="H72" s="8257"/>
      <c r="I72" s="8256"/>
      <c r="J72" s="8255"/>
      <c r="K72" s="8255"/>
      <c r="L72" s="8255"/>
      <c r="M72" s="8255" t="s">
        <v>29</v>
      </c>
      <c r="N72" s="8255"/>
      <c r="O72" s="8255"/>
      <c r="P72" s="8258"/>
    </row>
    <row r="73" spans="1:16" x14ac:dyDescent="0.2">
      <c r="A73" s="8259"/>
      <c r="B73" s="8260"/>
      <c r="C73" s="8260"/>
      <c r="D73" s="8261"/>
      <c r="E73" s="8262"/>
      <c r="F73" s="8260"/>
      <c r="G73" s="8260"/>
      <c r="H73" s="8262"/>
      <c r="I73" s="8261"/>
      <c r="J73" s="8260"/>
      <c r="K73" s="8260"/>
      <c r="L73" s="8260"/>
      <c r="M73" s="8260" t="s">
        <v>30</v>
      </c>
      <c r="N73" s="8260"/>
      <c r="O73" s="8260"/>
      <c r="P73" s="8263"/>
    </row>
    <row r="74" spans="1:16" ht="15.75" x14ac:dyDescent="0.25">
      <c r="E74" s="8264"/>
      <c r="H74" s="8264"/>
    </row>
    <row r="75" spans="1:16" ht="15.75" x14ac:dyDescent="0.25">
      <c r="C75" s="8265"/>
      <c r="E75" s="8266"/>
      <c r="H75" s="8266"/>
    </row>
    <row r="76" spans="1:16" ht="15.75" x14ac:dyDescent="0.25">
      <c r="E76" s="8267"/>
      <c r="H76" s="8267"/>
    </row>
    <row r="77" spans="1:16" ht="15.75" x14ac:dyDescent="0.25">
      <c r="E77" s="8268"/>
      <c r="H77" s="8268"/>
    </row>
    <row r="78" spans="1:16" ht="15.75" x14ac:dyDescent="0.25">
      <c r="E78" s="8269"/>
      <c r="H78" s="8269"/>
    </row>
    <row r="79" spans="1:16" ht="15.75" x14ac:dyDescent="0.25">
      <c r="E79" s="8270"/>
      <c r="H79" s="8270"/>
    </row>
    <row r="80" spans="1:16" ht="15.75" x14ac:dyDescent="0.25">
      <c r="E80" s="8271"/>
      <c r="H80" s="8271"/>
    </row>
    <row r="81" spans="5:13" ht="15.75" x14ac:dyDescent="0.25">
      <c r="E81" s="8272"/>
      <c r="H81" s="8272"/>
    </row>
    <row r="82" spans="5:13" ht="15.75" x14ac:dyDescent="0.25">
      <c r="E82" s="8273"/>
      <c r="H82" s="8273"/>
    </row>
    <row r="83" spans="5:13" ht="15.75" x14ac:dyDescent="0.25">
      <c r="E83" s="8274"/>
      <c r="H83" s="8274"/>
    </row>
    <row r="84" spans="5:13" ht="15.75" x14ac:dyDescent="0.25">
      <c r="E84" s="8275"/>
      <c r="H84" s="8275"/>
    </row>
    <row r="85" spans="5:13" ht="15.75" x14ac:dyDescent="0.25">
      <c r="E85" s="8276"/>
      <c r="H85" s="8276"/>
    </row>
    <row r="86" spans="5:13" ht="15.75" x14ac:dyDescent="0.25">
      <c r="E86" s="8277"/>
      <c r="H86" s="8277"/>
    </row>
    <row r="87" spans="5:13" ht="15.75" x14ac:dyDescent="0.25">
      <c r="E87" s="8278"/>
      <c r="H87" s="8278"/>
    </row>
    <row r="88" spans="5:13" ht="15.75" x14ac:dyDescent="0.25">
      <c r="E88" s="8279"/>
      <c r="H88" s="8279"/>
    </row>
    <row r="89" spans="5:13" ht="15.75" x14ac:dyDescent="0.25">
      <c r="E89" s="8280"/>
      <c r="H89" s="8280"/>
    </row>
    <row r="90" spans="5:13" ht="15.75" x14ac:dyDescent="0.25">
      <c r="E90" s="8281"/>
      <c r="H90" s="8281"/>
    </row>
    <row r="91" spans="5:13" ht="15.75" x14ac:dyDescent="0.25">
      <c r="E91" s="8282"/>
      <c r="H91" s="8282"/>
    </row>
    <row r="92" spans="5:13" ht="15.75" x14ac:dyDescent="0.25">
      <c r="E92" s="8283"/>
      <c r="H92" s="8283"/>
    </row>
    <row r="93" spans="5:13" ht="15.75" x14ac:dyDescent="0.25">
      <c r="E93" s="8284"/>
      <c r="H93" s="8284"/>
    </row>
    <row r="94" spans="5:13" ht="15.75" x14ac:dyDescent="0.25">
      <c r="E94" s="8285"/>
      <c r="H94" s="8285"/>
    </row>
    <row r="95" spans="5:13" ht="15.75" x14ac:dyDescent="0.25">
      <c r="E95" s="8286"/>
      <c r="H95" s="8286"/>
    </row>
    <row r="96" spans="5:13" ht="15.75" x14ac:dyDescent="0.25">
      <c r="E96" s="8287"/>
      <c r="H96" s="8287"/>
      <c r="M96" s="8288" t="s">
        <v>8</v>
      </c>
    </row>
    <row r="97" spans="5:14" ht="15.75" x14ac:dyDescent="0.25">
      <c r="E97" s="8289"/>
      <c r="H97" s="8289"/>
    </row>
    <row r="98" spans="5:14" ht="15.75" x14ac:dyDescent="0.25">
      <c r="E98" s="8290"/>
      <c r="H98" s="8290"/>
    </row>
    <row r="99" spans="5:14" ht="15.75" x14ac:dyDescent="0.25">
      <c r="E99" s="8291"/>
      <c r="H99" s="8291"/>
    </row>
    <row r="101" spans="5:14" x14ac:dyDescent="0.2">
      <c r="N101" s="8292"/>
    </row>
    <row r="126" spans="4:4" x14ac:dyDescent="0.2">
      <c r="D126" s="8293"/>
    </row>
  </sheetData>
  <mergeCells count="1">
    <mergeCell ref="Q27:R2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458"/>
      <c r="B1" s="459"/>
      <c r="C1" s="459"/>
      <c r="D1" s="460"/>
      <c r="E1" s="459"/>
      <c r="F1" s="459"/>
      <c r="G1" s="459"/>
      <c r="H1" s="459"/>
      <c r="I1" s="460"/>
      <c r="J1" s="459"/>
      <c r="K1" s="459"/>
      <c r="L1" s="459"/>
      <c r="M1" s="459"/>
      <c r="N1" s="459"/>
      <c r="O1" s="459"/>
      <c r="P1" s="461"/>
    </row>
    <row r="2" spans="1:16" ht="12.75" customHeight="1" x14ac:dyDescent="0.2">
      <c r="A2" s="462" t="s">
        <v>0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  <c r="O2" s="463"/>
      <c r="P2" s="464"/>
    </row>
    <row r="3" spans="1:16" ht="12.75" customHeight="1" x14ac:dyDescent="0.2">
      <c r="A3" s="465"/>
      <c r="B3" s="466"/>
      <c r="C3" s="466"/>
      <c r="D3" s="466"/>
      <c r="E3" s="466"/>
      <c r="F3" s="466"/>
      <c r="G3" s="466"/>
      <c r="H3" s="466"/>
      <c r="I3" s="466"/>
      <c r="J3" s="466"/>
      <c r="K3" s="466"/>
      <c r="L3" s="466"/>
      <c r="M3" s="466"/>
      <c r="N3" s="466"/>
      <c r="O3" s="466"/>
      <c r="P3" s="467"/>
    </row>
    <row r="4" spans="1:16" ht="12.75" customHeight="1" x14ac:dyDescent="0.2">
      <c r="A4" s="468" t="s">
        <v>32</v>
      </c>
      <c r="B4" s="469"/>
      <c r="C4" s="469"/>
      <c r="D4" s="469"/>
      <c r="E4" s="469"/>
      <c r="F4" s="469"/>
      <c r="G4" s="469"/>
      <c r="H4" s="469"/>
      <c r="I4" s="469"/>
      <c r="J4" s="470"/>
      <c r="K4" s="471"/>
      <c r="L4" s="471"/>
      <c r="M4" s="471"/>
      <c r="N4" s="471"/>
      <c r="O4" s="471"/>
      <c r="P4" s="472"/>
    </row>
    <row r="5" spans="1:16" ht="12.75" customHeight="1" x14ac:dyDescent="0.2">
      <c r="A5" s="473"/>
      <c r="B5" s="474"/>
      <c r="C5" s="474"/>
      <c r="D5" s="475"/>
      <c r="E5" s="474"/>
      <c r="F5" s="474"/>
      <c r="G5" s="474"/>
      <c r="H5" s="474"/>
      <c r="I5" s="475"/>
      <c r="J5" s="474"/>
      <c r="K5" s="474"/>
      <c r="L5" s="474"/>
      <c r="M5" s="474"/>
      <c r="N5" s="474"/>
      <c r="O5" s="474"/>
      <c r="P5" s="476"/>
    </row>
    <row r="6" spans="1:16" ht="12.75" customHeight="1" x14ac:dyDescent="0.2">
      <c r="A6" s="477" t="s">
        <v>2</v>
      </c>
      <c r="B6" s="478"/>
      <c r="C6" s="478"/>
      <c r="D6" s="479"/>
      <c r="E6" s="478"/>
      <c r="F6" s="478"/>
      <c r="G6" s="478"/>
      <c r="H6" s="478"/>
      <c r="I6" s="479"/>
      <c r="J6" s="478"/>
      <c r="K6" s="478"/>
      <c r="L6" s="478"/>
      <c r="M6" s="478"/>
      <c r="N6" s="478"/>
      <c r="O6" s="478"/>
      <c r="P6" s="480"/>
    </row>
    <row r="7" spans="1:16" ht="12.75" customHeight="1" x14ac:dyDescent="0.2">
      <c r="A7" s="481" t="s">
        <v>3</v>
      </c>
      <c r="B7" s="482"/>
      <c r="C7" s="482"/>
      <c r="D7" s="483"/>
      <c r="E7" s="482"/>
      <c r="F7" s="482"/>
      <c r="G7" s="482"/>
      <c r="H7" s="482"/>
      <c r="I7" s="483"/>
      <c r="J7" s="482"/>
      <c r="K7" s="482"/>
      <c r="L7" s="482"/>
      <c r="M7" s="482"/>
      <c r="N7" s="482"/>
      <c r="O7" s="482"/>
      <c r="P7" s="484"/>
    </row>
    <row r="8" spans="1:16" ht="12.75" customHeight="1" x14ac:dyDescent="0.2">
      <c r="A8" s="485" t="s">
        <v>4</v>
      </c>
      <c r="B8" s="486"/>
      <c r="C8" s="486"/>
      <c r="D8" s="487"/>
      <c r="E8" s="486"/>
      <c r="F8" s="486"/>
      <c r="G8" s="486"/>
      <c r="H8" s="486"/>
      <c r="I8" s="487"/>
      <c r="J8" s="486"/>
      <c r="K8" s="486"/>
      <c r="L8" s="486"/>
      <c r="M8" s="486"/>
      <c r="N8" s="486"/>
      <c r="O8" s="486"/>
      <c r="P8" s="488"/>
    </row>
    <row r="9" spans="1:16" ht="12.75" customHeight="1" x14ac:dyDescent="0.2">
      <c r="A9" s="489" t="s">
        <v>5</v>
      </c>
      <c r="B9" s="490"/>
      <c r="C9" s="490"/>
      <c r="D9" s="491"/>
      <c r="E9" s="490"/>
      <c r="F9" s="490"/>
      <c r="G9" s="490"/>
      <c r="H9" s="490"/>
      <c r="I9" s="491"/>
      <c r="J9" s="490"/>
      <c r="K9" s="490"/>
      <c r="L9" s="490"/>
      <c r="M9" s="490"/>
      <c r="N9" s="490"/>
      <c r="O9" s="490"/>
      <c r="P9" s="492"/>
    </row>
    <row r="10" spans="1:16" ht="12.75" customHeight="1" x14ac:dyDescent="0.2">
      <c r="A10" s="493" t="s">
        <v>6</v>
      </c>
      <c r="B10" s="494"/>
      <c r="C10" s="494"/>
      <c r="D10" s="495"/>
      <c r="E10" s="494"/>
      <c r="F10" s="494"/>
      <c r="G10" s="494"/>
      <c r="H10" s="494"/>
      <c r="I10" s="495"/>
      <c r="J10" s="494"/>
      <c r="K10" s="494"/>
      <c r="L10" s="494"/>
      <c r="M10" s="494"/>
      <c r="N10" s="494"/>
      <c r="O10" s="494"/>
      <c r="P10" s="496"/>
    </row>
    <row r="11" spans="1:16" ht="12.75" customHeight="1" x14ac:dyDescent="0.2">
      <c r="A11" s="497"/>
      <c r="B11" s="498"/>
      <c r="C11" s="498"/>
      <c r="D11" s="499"/>
      <c r="E11" s="498"/>
      <c r="F11" s="498"/>
      <c r="G11" s="500"/>
      <c r="H11" s="498"/>
      <c r="I11" s="499"/>
      <c r="J11" s="498"/>
      <c r="K11" s="498"/>
      <c r="L11" s="498"/>
      <c r="M11" s="498"/>
      <c r="N11" s="498"/>
      <c r="O11" s="498"/>
      <c r="P11" s="501"/>
    </row>
    <row r="12" spans="1:16" ht="12.75" customHeight="1" x14ac:dyDescent="0.2">
      <c r="A12" s="502" t="s">
        <v>33</v>
      </c>
      <c r="B12" s="503"/>
      <c r="C12" s="503"/>
      <c r="D12" s="504"/>
      <c r="E12" s="503" t="s">
        <v>8</v>
      </c>
      <c r="F12" s="503"/>
      <c r="G12" s="503"/>
      <c r="H12" s="503"/>
      <c r="I12" s="504"/>
      <c r="J12" s="503"/>
      <c r="K12" s="503"/>
      <c r="L12" s="503"/>
      <c r="M12" s="503"/>
      <c r="N12" s="505" t="s">
        <v>34</v>
      </c>
      <c r="O12" s="503"/>
      <c r="P12" s="506"/>
    </row>
    <row r="13" spans="1:16" ht="12.75" customHeight="1" x14ac:dyDescent="0.2">
      <c r="A13" s="507"/>
      <c r="B13" s="508"/>
      <c r="C13" s="508"/>
      <c r="D13" s="509"/>
      <c r="E13" s="508"/>
      <c r="F13" s="508"/>
      <c r="G13" s="508"/>
      <c r="H13" s="508"/>
      <c r="I13" s="509"/>
      <c r="J13" s="508"/>
      <c r="K13" s="508"/>
      <c r="L13" s="508"/>
      <c r="M13" s="508"/>
      <c r="N13" s="508"/>
      <c r="O13" s="508"/>
      <c r="P13" s="510"/>
    </row>
    <row r="14" spans="1:16" ht="12.75" customHeight="1" x14ac:dyDescent="0.2">
      <c r="A14" s="511" t="s">
        <v>10</v>
      </c>
      <c r="B14" s="512"/>
      <c r="C14" s="512"/>
      <c r="D14" s="513"/>
      <c r="E14" s="512"/>
      <c r="F14" s="512"/>
      <c r="G14" s="512"/>
      <c r="H14" s="512"/>
      <c r="I14" s="513"/>
      <c r="J14" s="512"/>
      <c r="K14" s="512"/>
      <c r="L14" s="512"/>
      <c r="M14" s="512"/>
      <c r="N14" s="514"/>
      <c r="O14" s="515"/>
      <c r="P14" s="516"/>
    </row>
    <row r="15" spans="1:16" ht="12.75" customHeight="1" x14ac:dyDescent="0.2">
      <c r="A15" s="517"/>
      <c r="B15" s="518"/>
      <c r="C15" s="518"/>
      <c r="D15" s="519"/>
      <c r="E15" s="518"/>
      <c r="F15" s="518"/>
      <c r="G15" s="518"/>
      <c r="H15" s="518"/>
      <c r="I15" s="519"/>
      <c r="J15" s="518"/>
      <c r="K15" s="518"/>
      <c r="L15" s="518"/>
      <c r="M15" s="518"/>
      <c r="N15" s="520" t="s">
        <v>11</v>
      </c>
      <c r="O15" s="521" t="s">
        <v>12</v>
      </c>
      <c r="P15" s="522"/>
    </row>
    <row r="16" spans="1:16" ht="12.75" customHeight="1" x14ac:dyDescent="0.2">
      <c r="A16" s="523" t="s">
        <v>13</v>
      </c>
      <c r="B16" s="524"/>
      <c r="C16" s="524"/>
      <c r="D16" s="525"/>
      <c r="E16" s="524"/>
      <c r="F16" s="524"/>
      <c r="G16" s="524"/>
      <c r="H16" s="524"/>
      <c r="I16" s="525"/>
      <c r="J16" s="524"/>
      <c r="K16" s="524"/>
      <c r="L16" s="524"/>
      <c r="M16" s="524"/>
      <c r="N16" s="526"/>
      <c r="O16" s="527"/>
      <c r="P16" s="527"/>
    </row>
    <row r="17" spans="1:47" ht="12.75" customHeight="1" x14ac:dyDescent="0.2">
      <c r="A17" s="528" t="s">
        <v>14</v>
      </c>
      <c r="B17" s="529"/>
      <c r="C17" s="529"/>
      <c r="D17" s="530"/>
      <c r="E17" s="529"/>
      <c r="F17" s="529"/>
      <c r="G17" s="529"/>
      <c r="H17" s="529"/>
      <c r="I17" s="530"/>
      <c r="J17" s="529"/>
      <c r="K17" s="529"/>
      <c r="L17" s="529"/>
      <c r="M17" s="529"/>
      <c r="N17" s="531" t="s">
        <v>15</v>
      </c>
      <c r="O17" s="532" t="s">
        <v>16</v>
      </c>
      <c r="P17" s="533"/>
    </row>
    <row r="18" spans="1:47" ht="12.75" customHeight="1" x14ac:dyDescent="0.2">
      <c r="A18" s="534"/>
      <c r="B18" s="535"/>
      <c r="C18" s="535"/>
      <c r="D18" s="536"/>
      <c r="E18" s="535"/>
      <c r="F18" s="535"/>
      <c r="G18" s="535"/>
      <c r="H18" s="535"/>
      <c r="I18" s="536"/>
      <c r="J18" s="535"/>
      <c r="K18" s="535"/>
      <c r="L18" s="535"/>
      <c r="M18" s="535"/>
      <c r="N18" s="537"/>
      <c r="O18" s="538"/>
      <c r="P18" s="539" t="s">
        <v>8</v>
      </c>
    </row>
    <row r="19" spans="1:47" ht="12.75" customHeight="1" x14ac:dyDescent="0.2">
      <c r="A19" s="540"/>
      <c r="B19" s="541"/>
      <c r="C19" s="541"/>
      <c r="D19" s="542"/>
      <c r="E19" s="541"/>
      <c r="F19" s="541"/>
      <c r="G19" s="541"/>
      <c r="H19" s="541"/>
      <c r="I19" s="542"/>
      <c r="J19" s="541"/>
      <c r="K19" s="543"/>
      <c r="L19" s="541" t="s">
        <v>17</v>
      </c>
      <c r="M19" s="541"/>
      <c r="N19" s="544"/>
      <c r="O19" s="545"/>
      <c r="P19" s="546"/>
      <c r="AU19" s="547"/>
    </row>
    <row r="20" spans="1:47" ht="12.75" customHeight="1" x14ac:dyDescent="0.2">
      <c r="A20" s="548"/>
      <c r="B20" s="549"/>
      <c r="C20" s="549"/>
      <c r="D20" s="550"/>
      <c r="E20" s="549"/>
      <c r="F20" s="549"/>
      <c r="G20" s="549"/>
      <c r="H20" s="549"/>
      <c r="I20" s="550"/>
      <c r="J20" s="549"/>
      <c r="K20" s="549"/>
      <c r="L20" s="549"/>
      <c r="M20" s="549"/>
      <c r="N20" s="551"/>
      <c r="O20" s="552"/>
      <c r="P20" s="553"/>
    </row>
    <row r="21" spans="1:47" ht="12.75" customHeight="1" x14ac:dyDescent="0.2">
      <c r="A21" s="554"/>
      <c r="B21" s="555"/>
      <c r="C21" s="556"/>
      <c r="D21" s="556"/>
      <c r="E21" s="555"/>
      <c r="F21" s="555"/>
      <c r="G21" s="555"/>
      <c r="H21" s="555" t="s">
        <v>8</v>
      </c>
      <c r="I21" s="557"/>
      <c r="J21" s="555"/>
      <c r="K21" s="555"/>
      <c r="L21" s="555"/>
      <c r="M21" s="555"/>
      <c r="N21" s="558"/>
      <c r="O21" s="559"/>
      <c r="P21" s="560"/>
    </row>
    <row r="22" spans="1:47" ht="12.75" customHeight="1" x14ac:dyDescent="0.2">
      <c r="A22" s="561"/>
      <c r="B22" s="562"/>
      <c r="C22" s="562"/>
      <c r="D22" s="563"/>
      <c r="E22" s="562"/>
      <c r="F22" s="562"/>
      <c r="G22" s="562"/>
      <c r="H22" s="562"/>
      <c r="I22" s="563"/>
      <c r="J22" s="562"/>
      <c r="K22" s="562"/>
      <c r="L22" s="562"/>
      <c r="M22" s="562"/>
      <c r="N22" s="562"/>
      <c r="O22" s="562"/>
      <c r="P22" s="564"/>
    </row>
    <row r="23" spans="1:47" ht="12.75" customHeight="1" x14ac:dyDescent="0.2">
      <c r="A23" s="565" t="s">
        <v>18</v>
      </c>
      <c r="B23" s="566"/>
      <c r="C23" s="566"/>
      <c r="D23" s="567"/>
      <c r="E23" s="568" t="s">
        <v>19</v>
      </c>
      <c r="F23" s="568"/>
      <c r="G23" s="568"/>
      <c r="H23" s="568"/>
      <c r="I23" s="568"/>
      <c r="J23" s="568"/>
      <c r="K23" s="568"/>
      <c r="L23" s="568"/>
      <c r="M23" s="566"/>
      <c r="N23" s="566"/>
      <c r="O23" s="566"/>
      <c r="P23" s="569"/>
    </row>
    <row r="24" spans="1:47" ht="15.75" x14ac:dyDescent="0.25">
      <c r="A24" s="570"/>
      <c r="B24" s="571"/>
      <c r="C24" s="571"/>
      <c r="D24" s="572"/>
      <c r="E24" s="573" t="s">
        <v>20</v>
      </c>
      <c r="F24" s="573"/>
      <c r="G24" s="573"/>
      <c r="H24" s="573"/>
      <c r="I24" s="573"/>
      <c r="J24" s="573"/>
      <c r="K24" s="573"/>
      <c r="L24" s="573"/>
      <c r="M24" s="571"/>
      <c r="N24" s="571"/>
      <c r="O24" s="571"/>
      <c r="P24" s="574"/>
    </row>
    <row r="25" spans="1:47" ht="12.75" customHeight="1" x14ac:dyDescent="0.2">
      <c r="A25" s="575"/>
      <c r="B25" s="576" t="s">
        <v>21</v>
      </c>
      <c r="C25" s="577"/>
      <c r="D25" s="577"/>
      <c r="E25" s="577"/>
      <c r="F25" s="577"/>
      <c r="G25" s="577"/>
      <c r="H25" s="577"/>
      <c r="I25" s="577"/>
      <c r="J25" s="577"/>
      <c r="K25" s="577"/>
      <c r="L25" s="577"/>
      <c r="M25" s="577"/>
      <c r="N25" s="577"/>
      <c r="O25" s="578"/>
      <c r="P25" s="579"/>
    </row>
    <row r="26" spans="1:47" ht="12.75" customHeight="1" x14ac:dyDescent="0.2">
      <c r="A26" s="580" t="s">
        <v>22</v>
      </c>
      <c r="B26" s="581" t="s">
        <v>23</v>
      </c>
      <c r="C26" s="581"/>
      <c r="D26" s="580" t="s">
        <v>24</v>
      </c>
      <c r="E26" s="580" t="s">
        <v>25</v>
      </c>
      <c r="F26" s="580" t="s">
        <v>22</v>
      </c>
      <c r="G26" s="581" t="s">
        <v>23</v>
      </c>
      <c r="H26" s="581"/>
      <c r="I26" s="580" t="s">
        <v>24</v>
      </c>
      <c r="J26" s="580" t="s">
        <v>25</v>
      </c>
      <c r="K26" s="580" t="s">
        <v>22</v>
      </c>
      <c r="L26" s="581" t="s">
        <v>23</v>
      </c>
      <c r="M26" s="581"/>
      <c r="N26" s="582" t="s">
        <v>24</v>
      </c>
      <c r="O26" s="580" t="s">
        <v>25</v>
      </c>
      <c r="P26" s="583"/>
    </row>
    <row r="27" spans="1:47" ht="12.75" customHeight="1" x14ac:dyDescent="0.2">
      <c r="A27" s="584"/>
      <c r="B27" s="585" t="s">
        <v>26</v>
      </c>
      <c r="C27" s="585" t="s">
        <v>2</v>
      </c>
      <c r="D27" s="584"/>
      <c r="E27" s="584"/>
      <c r="F27" s="584"/>
      <c r="G27" s="585" t="s">
        <v>26</v>
      </c>
      <c r="H27" s="585" t="s">
        <v>2</v>
      </c>
      <c r="I27" s="584"/>
      <c r="J27" s="584"/>
      <c r="K27" s="584"/>
      <c r="L27" s="585" t="s">
        <v>26</v>
      </c>
      <c r="M27" s="585" t="s">
        <v>2</v>
      </c>
      <c r="N27" s="586"/>
      <c r="O27" s="584"/>
      <c r="P27" s="587"/>
      <c r="Q27" s="10730" t="s">
        <v>161</v>
      </c>
      <c r="R27" s="10731"/>
      <c r="S27" s="1" t="s">
        <v>162</v>
      </c>
    </row>
    <row r="28" spans="1:47" ht="12.75" customHeight="1" x14ac:dyDescent="0.2">
      <c r="A28" s="588">
        <v>1</v>
      </c>
      <c r="B28" s="589">
        <v>0</v>
      </c>
      <c r="C28" s="590">
        <v>0.15</v>
      </c>
      <c r="D28" s="591">
        <v>16000</v>
      </c>
      <c r="E28" s="592">
        <f t="shared" ref="E28:E59" si="0">D28*(100-2.68)/100</f>
        <v>15571.2</v>
      </c>
      <c r="F28" s="593">
        <v>33</v>
      </c>
      <c r="G28" s="594">
        <v>8</v>
      </c>
      <c r="H28" s="594">
        <v>8.15</v>
      </c>
      <c r="I28" s="591">
        <v>16000</v>
      </c>
      <c r="J28" s="592">
        <f t="shared" ref="J28:J59" si="1">I28*(100-2.68)/100</f>
        <v>15571.2</v>
      </c>
      <c r="K28" s="593">
        <v>65</v>
      </c>
      <c r="L28" s="594">
        <v>16</v>
      </c>
      <c r="M28" s="594">
        <v>16.149999999999999</v>
      </c>
      <c r="N28" s="591">
        <v>16000</v>
      </c>
      <c r="O28" s="592">
        <f t="shared" ref="O28:O59" si="2">N28*(100-2.68)/100</f>
        <v>15571.2</v>
      </c>
      <c r="P28" s="595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596">
        <v>2</v>
      </c>
      <c r="B29" s="596">
        <v>0.15</v>
      </c>
      <c r="C29" s="597">
        <v>0.3</v>
      </c>
      <c r="D29" s="598">
        <v>16000</v>
      </c>
      <c r="E29" s="599">
        <f t="shared" si="0"/>
        <v>15571.2</v>
      </c>
      <c r="F29" s="600">
        <v>34</v>
      </c>
      <c r="G29" s="601">
        <v>8.15</v>
      </c>
      <c r="H29" s="601">
        <v>8.3000000000000007</v>
      </c>
      <c r="I29" s="598">
        <v>16000</v>
      </c>
      <c r="J29" s="599">
        <f t="shared" si="1"/>
        <v>15571.2</v>
      </c>
      <c r="K29" s="600">
        <v>66</v>
      </c>
      <c r="L29" s="601">
        <v>16.149999999999999</v>
      </c>
      <c r="M29" s="601">
        <v>16.3</v>
      </c>
      <c r="N29" s="598">
        <v>16000</v>
      </c>
      <c r="O29" s="599">
        <f t="shared" si="2"/>
        <v>15571.2</v>
      </c>
      <c r="P29" s="602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603">
        <v>3</v>
      </c>
      <c r="B30" s="604">
        <v>0.3</v>
      </c>
      <c r="C30" s="605">
        <v>0.45</v>
      </c>
      <c r="D30" s="606">
        <v>16000</v>
      </c>
      <c r="E30" s="607">
        <f t="shared" si="0"/>
        <v>15571.2</v>
      </c>
      <c r="F30" s="608">
        <v>35</v>
      </c>
      <c r="G30" s="609">
        <v>8.3000000000000007</v>
      </c>
      <c r="H30" s="609">
        <v>8.4499999999999993</v>
      </c>
      <c r="I30" s="606">
        <v>16000</v>
      </c>
      <c r="J30" s="607">
        <f t="shared" si="1"/>
        <v>15571.2</v>
      </c>
      <c r="K30" s="608">
        <v>67</v>
      </c>
      <c r="L30" s="609">
        <v>16.3</v>
      </c>
      <c r="M30" s="609">
        <v>16.45</v>
      </c>
      <c r="N30" s="606">
        <v>16000</v>
      </c>
      <c r="O30" s="607">
        <f t="shared" si="2"/>
        <v>15571.2</v>
      </c>
      <c r="P30" s="610"/>
      <c r="Q30" s="8564">
        <v>2</v>
      </c>
      <c r="R30" s="8667">
        <v>2.15</v>
      </c>
      <c r="S30" s="10733">
        <f>AVERAGE(D36:D39)</f>
        <v>16000</v>
      </c>
      <c r="V30" s="611"/>
    </row>
    <row r="31" spans="1:47" ht="12.75" customHeight="1" x14ac:dyDescent="0.2">
      <c r="A31" s="612">
        <v>4</v>
      </c>
      <c r="B31" s="612">
        <v>0.45</v>
      </c>
      <c r="C31" s="613">
        <v>1</v>
      </c>
      <c r="D31" s="614">
        <v>16000</v>
      </c>
      <c r="E31" s="615">
        <f t="shared" si="0"/>
        <v>15571.2</v>
      </c>
      <c r="F31" s="616">
        <v>36</v>
      </c>
      <c r="G31" s="613">
        <v>8.4499999999999993</v>
      </c>
      <c r="H31" s="613">
        <v>9</v>
      </c>
      <c r="I31" s="614">
        <v>16000</v>
      </c>
      <c r="J31" s="615">
        <f t="shared" si="1"/>
        <v>15571.2</v>
      </c>
      <c r="K31" s="616">
        <v>68</v>
      </c>
      <c r="L31" s="613">
        <v>16.45</v>
      </c>
      <c r="M31" s="613">
        <v>17</v>
      </c>
      <c r="N31" s="614">
        <v>16000</v>
      </c>
      <c r="O31" s="615">
        <f t="shared" si="2"/>
        <v>15571.2</v>
      </c>
      <c r="P31" s="617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618">
        <v>5</v>
      </c>
      <c r="B32" s="619">
        <v>1</v>
      </c>
      <c r="C32" s="620">
        <v>1.1499999999999999</v>
      </c>
      <c r="D32" s="621">
        <v>16000</v>
      </c>
      <c r="E32" s="622">
        <f t="shared" si="0"/>
        <v>15571.2</v>
      </c>
      <c r="F32" s="623">
        <v>37</v>
      </c>
      <c r="G32" s="619">
        <v>9</v>
      </c>
      <c r="H32" s="619">
        <v>9.15</v>
      </c>
      <c r="I32" s="621">
        <v>16000</v>
      </c>
      <c r="J32" s="622">
        <f t="shared" si="1"/>
        <v>15571.2</v>
      </c>
      <c r="K32" s="623">
        <v>69</v>
      </c>
      <c r="L32" s="619">
        <v>17</v>
      </c>
      <c r="M32" s="619">
        <v>17.149999999999999</v>
      </c>
      <c r="N32" s="621">
        <v>16000</v>
      </c>
      <c r="O32" s="622">
        <f t="shared" si="2"/>
        <v>15571.2</v>
      </c>
      <c r="P32" s="624"/>
      <c r="Q32" s="8564">
        <v>4</v>
      </c>
      <c r="R32" s="8661">
        <v>4.1500000000000004</v>
      </c>
      <c r="S32" s="10733">
        <f>AVERAGE(D44:D47)</f>
        <v>16000</v>
      </c>
      <c r="AQ32" s="621"/>
    </row>
    <row r="33" spans="1:19" ht="12.75" customHeight="1" x14ac:dyDescent="0.2">
      <c r="A33" s="625">
        <v>6</v>
      </c>
      <c r="B33" s="626">
        <v>1.1499999999999999</v>
      </c>
      <c r="C33" s="627">
        <v>1.3</v>
      </c>
      <c r="D33" s="628">
        <v>16000</v>
      </c>
      <c r="E33" s="629">
        <f t="shared" si="0"/>
        <v>15571.2</v>
      </c>
      <c r="F33" s="630">
        <v>38</v>
      </c>
      <c r="G33" s="627">
        <v>9.15</v>
      </c>
      <c r="H33" s="627">
        <v>9.3000000000000007</v>
      </c>
      <c r="I33" s="628">
        <v>16000</v>
      </c>
      <c r="J33" s="629">
        <f t="shared" si="1"/>
        <v>15571.2</v>
      </c>
      <c r="K33" s="630">
        <v>70</v>
      </c>
      <c r="L33" s="627">
        <v>17.149999999999999</v>
      </c>
      <c r="M33" s="627">
        <v>17.3</v>
      </c>
      <c r="N33" s="628">
        <v>16000</v>
      </c>
      <c r="O33" s="629">
        <f t="shared" si="2"/>
        <v>15571.2</v>
      </c>
      <c r="P33" s="631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632">
        <v>7</v>
      </c>
      <c r="B34" s="633">
        <v>1.3</v>
      </c>
      <c r="C34" s="634">
        <v>1.45</v>
      </c>
      <c r="D34" s="635">
        <v>16000</v>
      </c>
      <c r="E34" s="636">
        <f t="shared" si="0"/>
        <v>15571.2</v>
      </c>
      <c r="F34" s="637">
        <v>39</v>
      </c>
      <c r="G34" s="638">
        <v>9.3000000000000007</v>
      </c>
      <c r="H34" s="638">
        <v>9.4499999999999993</v>
      </c>
      <c r="I34" s="635">
        <v>16000</v>
      </c>
      <c r="J34" s="636">
        <f t="shared" si="1"/>
        <v>15571.2</v>
      </c>
      <c r="K34" s="637">
        <v>71</v>
      </c>
      <c r="L34" s="638">
        <v>17.3</v>
      </c>
      <c r="M34" s="638">
        <v>17.45</v>
      </c>
      <c r="N34" s="635">
        <v>16000</v>
      </c>
      <c r="O34" s="636">
        <f t="shared" si="2"/>
        <v>15571.2</v>
      </c>
      <c r="P34" s="639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640">
        <v>8</v>
      </c>
      <c r="B35" s="640">
        <v>1.45</v>
      </c>
      <c r="C35" s="641">
        <v>2</v>
      </c>
      <c r="D35" s="642">
        <v>16000</v>
      </c>
      <c r="E35" s="643">
        <f t="shared" si="0"/>
        <v>15571.2</v>
      </c>
      <c r="F35" s="644">
        <v>40</v>
      </c>
      <c r="G35" s="641">
        <v>9.4499999999999993</v>
      </c>
      <c r="H35" s="641">
        <v>10</v>
      </c>
      <c r="I35" s="642">
        <v>16000</v>
      </c>
      <c r="J35" s="643">
        <f t="shared" si="1"/>
        <v>15571.2</v>
      </c>
      <c r="K35" s="644">
        <v>72</v>
      </c>
      <c r="L35" s="645">
        <v>17.45</v>
      </c>
      <c r="M35" s="641">
        <v>18</v>
      </c>
      <c r="N35" s="642">
        <v>16000</v>
      </c>
      <c r="O35" s="643">
        <f t="shared" si="2"/>
        <v>15571.2</v>
      </c>
      <c r="P35" s="646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647">
        <v>9</v>
      </c>
      <c r="B36" s="648">
        <v>2</v>
      </c>
      <c r="C36" s="649">
        <v>2.15</v>
      </c>
      <c r="D36" s="650">
        <v>16000</v>
      </c>
      <c r="E36" s="651">
        <f t="shared" si="0"/>
        <v>15571.2</v>
      </c>
      <c r="F36" s="652">
        <v>41</v>
      </c>
      <c r="G36" s="653">
        <v>10</v>
      </c>
      <c r="H36" s="654">
        <v>10.15</v>
      </c>
      <c r="I36" s="650">
        <v>16000</v>
      </c>
      <c r="J36" s="651">
        <f t="shared" si="1"/>
        <v>15571.2</v>
      </c>
      <c r="K36" s="652">
        <v>73</v>
      </c>
      <c r="L36" s="654">
        <v>18</v>
      </c>
      <c r="M36" s="653">
        <v>18.149999999999999</v>
      </c>
      <c r="N36" s="650">
        <v>16000</v>
      </c>
      <c r="O36" s="651">
        <f t="shared" si="2"/>
        <v>15571.2</v>
      </c>
      <c r="P36" s="655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656">
        <v>10</v>
      </c>
      <c r="B37" s="656">
        <v>2.15</v>
      </c>
      <c r="C37" s="657">
        <v>2.2999999999999998</v>
      </c>
      <c r="D37" s="658">
        <v>16000</v>
      </c>
      <c r="E37" s="659">
        <f t="shared" si="0"/>
        <v>15571.2</v>
      </c>
      <c r="F37" s="660">
        <v>42</v>
      </c>
      <c r="G37" s="657">
        <v>10.15</v>
      </c>
      <c r="H37" s="661">
        <v>10.3</v>
      </c>
      <c r="I37" s="658">
        <v>16000</v>
      </c>
      <c r="J37" s="659">
        <f t="shared" si="1"/>
        <v>15571.2</v>
      </c>
      <c r="K37" s="660">
        <v>74</v>
      </c>
      <c r="L37" s="661">
        <v>18.149999999999999</v>
      </c>
      <c r="M37" s="657">
        <v>18.3</v>
      </c>
      <c r="N37" s="658">
        <v>16000</v>
      </c>
      <c r="O37" s="659">
        <f t="shared" si="2"/>
        <v>15571.2</v>
      </c>
      <c r="P37" s="662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663">
        <v>11</v>
      </c>
      <c r="B38" s="664">
        <v>2.2999999999999998</v>
      </c>
      <c r="C38" s="665">
        <v>2.4500000000000002</v>
      </c>
      <c r="D38" s="666">
        <v>16000</v>
      </c>
      <c r="E38" s="667">
        <f t="shared" si="0"/>
        <v>15571.2</v>
      </c>
      <c r="F38" s="668">
        <v>43</v>
      </c>
      <c r="G38" s="669">
        <v>10.3</v>
      </c>
      <c r="H38" s="670">
        <v>10.45</v>
      </c>
      <c r="I38" s="666">
        <v>16000</v>
      </c>
      <c r="J38" s="667">
        <f t="shared" si="1"/>
        <v>15571.2</v>
      </c>
      <c r="K38" s="668">
        <v>75</v>
      </c>
      <c r="L38" s="670">
        <v>18.3</v>
      </c>
      <c r="M38" s="669">
        <v>18.45</v>
      </c>
      <c r="N38" s="666">
        <v>16000</v>
      </c>
      <c r="O38" s="667">
        <f t="shared" si="2"/>
        <v>15571.2</v>
      </c>
      <c r="P38" s="671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672">
        <v>12</v>
      </c>
      <c r="B39" s="672">
        <v>2.4500000000000002</v>
      </c>
      <c r="C39" s="673">
        <v>3</v>
      </c>
      <c r="D39" s="674">
        <v>16000</v>
      </c>
      <c r="E39" s="675">
        <f t="shared" si="0"/>
        <v>15571.2</v>
      </c>
      <c r="F39" s="676">
        <v>44</v>
      </c>
      <c r="G39" s="673">
        <v>10.45</v>
      </c>
      <c r="H39" s="677">
        <v>11</v>
      </c>
      <c r="I39" s="674">
        <v>16000</v>
      </c>
      <c r="J39" s="675">
        <f t="shared" si="1"/>
        <v>15571.2</v>
      </c>
      <c r="K39" s="676">
        <v>76</v>
      </c>
      <c r="L39" s="677">
        <v>18.45</v>
      </c>
      <c r="M39" s="673">
        <v>19</v>
      </c>
      <c r="N39" s="674">
        <v>16000</v>
      </c>
      <c r="O39" s="675">
        <f t="shared" si="2"/>
        <v>15571.2</v>
      </c>
      <c r="P39" s="678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679">
        <v>13</v>
      </c>
      <c r="B40" s="680">
        <v>3</v>
      </c>
      <c r="C40" s="681">
        <v>3.15</v>
      </c>
      <c r="D40" s="682">
        <v>16000</v>
      </c>
      <c r="E40" s="683">
        <f t="shared" si="0"/>
        <v>15571.2</v>
      </c>
      <c r="F40" s="684">
        <v>45</v>
      </c>
      <c r="G40" s="685">
        <v>11</v>
      </c>
      <c r="H40" s="686">
        <v>11.15</v>
      </c>
      <c r="I40" s="682">
        <v>16000</v>
      </c>
      <c r="J40" s="683">
        <f t="shared" si="1"/>
        <v>15571.2</v>
      </c>
      <c r="K40" s="684">
        <v>77</v>
      </c>
      <c r="L40" s="686">
        <v>19</v>
      </c>
      <c r="M40" s="685">
        <v>19.149999999999999</v>
      </c>
      <c r="N40" s="682">
        <v>16000</v>
      </c>
      <c r="O40" s="683">
        <f t="shared" si="2"/>
        <v>15571.2</v>
      </c>
      <c r="P40" s="687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688">
        <v>14</v>
      </c>
      <c r="B41" s="688">
        <v>3.15</v>
      </c>
      <c r="C41" s="689">
        <v>3.3</v>
      </c>
      <c r="D41" s="690">
        <v>16000</v>
      </c>
      <c r="E41" s="691">
        <f t="shared" si="0"/>
        <v>15571.2</v>
      </c>
      <c r="F41" s="692">
        <v>46</v>
      </c>
      <c r="G41" s="693">
        <v>11.15</v>
      </c>
      <c r="H41" s="689">
        <v>11.3</v>
      </c>
      <c r="I41" s="690">
        <v>16000</v>
      </c>
      <c r="J41" s="691">
        <f t="shared" si="1"/>
        <v>15571.2</v>
      </c>
      <c r="K41" s="692">
        <v>78</v>
      </c>
      <c r="L41" s="689">
        <v>19.149999999999999</v>
      </c>
      <c r="M41" s="693">
        <v>19.3</v>
      </c>
      <c r="N41" s="690">
        <v>16000</v>
      </c>
      <c r="O41" s="691">
        <f t="shared" si="2"/>
        <v>15571.2</v>
      </c>
      <c r="P41" s="694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695">
        <v>15</v>
      </c>
      <c r="B42" s="696">
        <v>3.3</v>
      </c>
      <c r="C42" s="697">
        <v>3.45</v>
      </c>
      <c r="D42" s="698">
        <v>16000</v>
      </c>
      <c r="E42" s="699">
        <f t="shared" si="0"/>
        <v>15571.2</v>
      </c>
      <c r="F42" s="700">
        <v>47</v>
      </c>
      <c r="G42" s="701">
        <v>11.3</v>
      </c>
      <c r="H42" s="702">
        <v>11.45</v>
      </c>
      <c r="I42" s="698">
        <v>16000</v>
      </c>
      <c r="J42" s="699">
        <f t="shared" si="1"/>
        <v>15571.2</v>
      </c>
      <c r="K42" s="700">
        <v>79</v>
      </c>
      <c r="L42" s="702">
        <v>19.3</v>
      </c>
      <c r="M42" s="701">
        <v>19.45</v>
      </c>
      <c r="N42" s="698">
        <v>16000</v>
      </c>
      <c r="O42" s="699">
        <f t="shared" si="2"/>
        <v>15571.2</v>
      </c>
      <c r="P42" s="703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704">
        <v>16</v>
      </c>
      <c r="B43" s="704">
        <v>3.45</v>
      </c>
      <c r="C43" s="705">
        <v>4</v>
      </c>
      <c r="D43" s="706">
        <v>16000</v>
      </c>
      <c r="E43" s="707">
        <f t="shared" si="0"/>
        <v>15571.2</v>
      </c>
      <c r="F43" s="708">
        <v>48</v>
      </c>
      <c r="G43" s="709">
        <v>11.45</v>
      </c>
      <c r="H43" s="705">
        <v>12</v>
      </c>
      <c r="I43" s="706">
        <v>16000</v>
      </c>
      <c r="J43" s="707">
        <f t="shared" si="1"/>
        <v>15571.2</v>
      </c>
      <c r="K43" s="708">
        <v>80</v>
      </c>
      <c r="L43" s="705">
        <v>19.45</v>
      </c>
      <c r="M43" s="705">
        <v>20</v>
      </c>
      <c r="N43" s="706">
        <v>16000</v>
      </c>
      <c r="O43" s="707">
        <f t="shared" si="2"/>
        <v>15571.2</v>
      </c>
      <c r="P43" s="710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711">
        <v>17</v>
      </c>
      <c r="B44" s="712">
        <v>4</v>
      </c>
      <c r="C44" s="713">
        <v>4.1500000000000004</v>
      </c>
      <c r="D44" s="714">
        <v>16000</v>
      </c>
      <c r="E44" s="715">
        <f t="shared" si="0"/>
        <v>15571.2</v>
      </c>
      <c r="F44" s="716">
        <v>49</v>
      </c>
      <c r="G44" s="717">
        <v>12</v>
      </c>
      <c r="H44" s="718">
        <v>12.15</v>
      </c>
      <c r="I44" s="714">
        <v>16000</v>
      </c>
      <c r="J44" s="715">
        <f t="shared" si="1"/>
        <v>15571.2</v>
      </c>
      <c r="K44" s="716">
        <v>81</v>
      </c>
      <c r="L44" s="718">
        <v>20</v>
      </c>
      <c r="M44" s="717">
        <v>20.149999999999999</v>
      </c>
      <c r="N44" s="714">
        <v>16000</v>
      </c>
      <c r="O44" s="715">
        <f t="shared" si="2"/>
        <v>15571.2</v>
      </c>
      <c r="P44" s="719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720">
        <v>18</v>
      </c>
      <c r="B45" s="720">
        <v>4.1500000000000004</v>
      </c>
      <c r="C45" s="721">
        <v>4.3</v>
      </c>
      <c r="D45" s="722">
        <v>16000</v>
      </c>
      <c r="E45" s="723">
        <f t="shared" si="0"/>
        <v>15571.2</v>
      </c>
      <c r="F45" s="724">
        <v>50</v>
      </c>
      <c r="G45" s="725">
        <v>12.15</v>
      </c>
      <c r="H45" s="721">
        <v>12.3</v>
      </c>
      <c r="I45" s="722">
        <v>16000</v>
      </c>
      <c r="J45" s="723">
        <f t="shared" si="1"/>
        <v>15571.2</v>
      </c>
      <c r="K45" s="724">
        <v>82</v>
      </c>
      <c r="L45" s="721">
        <v>20.149999999999999</v>
      </c>
      <c r="M45" s="725">
        <v>20.3</v>
      </c>
      <c r="N45" s="722">
        <v>16000</v>
      </c>
      <c r="O45" s="723">
        <f t="shared" si="2"/>
        <v>15571.2</v>
      </c>
      <c r="P45" s="726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727">
        <v>19</v>
      </c>
      <c r="B46" s="728">
        <v>4.3</v>
      </c>
      <c r="C46" s="729">
        <v>4.45</v>
      </c>
      <c r="D46" s="730">
        <v>16000</v>
      </c>
      <c r="E46" s="731">
        <f t="shared" si="0"/>
        <v>15571.2</v>
      </c>
      <c r="F46" s="732">
        <v>51</v>
      </c>
      <c r="G46" s="733">
        <v>12.3</v>
      </c>
      <c r="H46" s="734">
        <v>12.45</v>
      </c>
      <c r="I46" s="730">
        <v>16000</v>
      </c>
      <c r="J46" s="731">
        <f t="shared" si="1"/>
        <v>15571.2</v>
      </c>
      <c r="K46" s="732">
        <v>83</v>
      </c>
      <c r="L46" s="734">
        <v>20.3</v>
      </c>
      <c r="M46" s="733">
        <v>20.45</v>
      </c>
      <c r="N46" s="730">
        <v>16000</v>
      </c>
      <c r="O46" s="731">
        <f t="shared" si="2"/>
        <v>15571.2</v>
      </c>
      <c r="P46" s="735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736">
        <v>20</v>
      </c>
      <c r="B47" s="736">
        <v>4.45</v>
      </c>
      <c r="C47" s="737">
        <v>5</v>
      </c>
      <c r="D47" s="738">
        <v>16000</v>
      </c>
      <c r="E47" s="739">
        <f t="shared" si="0"/>
        <v>15571.2</v>
      </c>
      <c r="F47" s="740">
        <v>52</v>
      </c>
      <c r="G47" s="741">
        <v>12.45</v>
      </c>
      <c r="H47" s="737">
        <v>13</v>
      </c>
      <c r="I47" s="738">
        <v>16000</v>
      </c>
      <c r="J47" s="739">
        <f t="shared" si="1"/>
        <v>15571.2</v>
      </c>
      <c r="K47" s="740">
        <v>84</v>
      </c>
      <c r="L47" s="737">
        <v>20.45</v>
      </c>
      <c r="M47" s="741">
        <v>21</v>
      </c>
      <c r="N47" s="738">
        <v>16000</v>
      </c>
      <c r="O47" s="739">
        <f t="shared" si="2"/>
        <v>15571.2</v>
      </c>
      <c r="P47" s="742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743">
        <v>21</v>
      </c>
      <c r="B48" s="744">
        <v>5</v>
      </c>
      <c r="C48" s="745">
        <v>5.15</v>
      </c>
      <c r="D48" s="746">
        <v>16000</v>
      </c>
      <c r="E48" s="747">
        <f t="shared" si="0"/>
        <v>15571.2</v>
      </c>
      <c r="F48" s="748">
        <v>53</v>
      </c>
      <c r="G48" s="744">
        <v>13</v>
      </c>
      <c r="H48" s="749">
        <v>13.15</v>
      </c>
      <c r="I48" s="746">
        <v>16000</v>
      </c>
      <c r="J48" s="747">
        <f t="shared" si="1"/>
        <v>15571.2</v>
      </c>
      <c r="K48" s="748">
        <v>85</v>
      </c>
      <c r="L48" s="749">
        <v>21</v>
      </c>
      <c r="M48" s="744">
        <v>21.15</v>
      </c>
      <c r="N48" s="746">
        <v>16000</v>
      </c>
      <c r="O48" s="747">
        <f t="shared" si="2"/>
        <v>15571.2</v>
      </c>
      <c r="P48" s="750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751">
        <v>22</v>
      </c>
      <c r="B49" s="752">
        <v>5.15</v>
      </c>
      <c r="C49" s="753">
        <v>5.3</v>
      </c>
      <c r="D49" s="754">
        <v>16000</v>
      </c>
      <c r="E49" s="755">
        <f t="shared" si="0"/>
        <v>15571.2</v>
      </c>
      <c r="F49" s="756">
        <v>54</v>
      </c>
      <c r="G49" s="757">
        <v>13.15</v>
      </c>
      <c r="H49" s="753">
        <v>13.3</v>
      </c>
      <c r="I49" s="754">
        <v>16000</v>
      </c>
      <c r="J49" s="755">
        <f t="shared" si="1"/>
        <v>15571.2</v>
      </c>
      <c r="K49" s="756">
        <v>86</v>
      </c>
      <c r="L49" s="753">
        <v>21.15</v>
      </c>
      <c r="M49" s="757">
        <v>21.3</v>
      </c>
      <c r="N49" s="754">
        <v>16000</v>
      </c>
      <c r="O49" s="755">
        <f t="shared" si="2"/>
        <v>15571.2</v>
      </c>
      <c r="P49" s="758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759">
        <v>23</v>
      </c>
      <c r="B50" s="760">
        <v>5.3</v>
      </c>
      <c r="C50" s="761">
        <v>5.45</v>
      </c>
      <c r="D50" s="762">
        <v>16000</v>
      </c>
      <c r="E50" s="763">
        <f t="shared" si="0"/>
        <v>15571.2</v>
      </c>
      <c r="F50" s="764">
        <v>55</v>
      </c>
      <c r="G50" s="760">
        <v>13.3</v>
      </c>
      <c r="H50" s="765">
        <v>13.45</v>
      </c>
      <c r="I50" s="762">
        <v>16000</v>
      </c>
      <c r="J50" s="763">
        <f t="shared" si="1"/>
        <v>15571.2</v>
      </c>
      <c r="K50" s="764">
        <v>87</v>
      </c>
      <c r="L50" s="765">
        <v>21.3</v>
      </c>
      <c r="M50" s="760">
        <v>21.45</v>
      </c>
      <c r="N50" s="762">
        <v>16000</v>
      </c>
      <c r="O50" s="763">
        <f t="shared" si="2"/>
        <v>15571.2</v>
      </c>
      <c r="P50" s="766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767">
        <v>24</v>
      </c>
      <c r="B51" s="768">
        <v>5.45</v>
      </c>
      <c r="C51" s="769">
        <v>6</v>
      </c>
      <c r="D51" s="770">
        <v>16000</v>
      </c>
      <c r="E51" s="771">
        <f t="shared" si="0"/>
        <v>15571.2</v>
      </c>
      <c r="F51" s="772">
        <v>56</v>
      </c>
      <c r="G51" s="773">
        <v>13.45</v>
      </c>
      <c r="H51" s="769">
        <v>14</v>
      </c>
      <c r="I51" s="770">
        <v>16000</v>
      </c>
      <c r="J51" s="771">
        <f t="shared" si="1"/>
        <v>15571.2</v>
      </c>
      <c r="K51" s="772">
        <v>88</v>
      </c>
      <c r="L51" s="769">
        <v>21.45</v>
      </c>
      <c r="M51" s="773">
        <v>22</v>
      </c>
      <c r="N51" s="770">
        <v>16000</v>
      </c>
      <c r="O51" s="771">
        <f t="shared" si="2"/>
        <v>15571.2</v>
      </c>
      <c r="P51" s="774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775">
        <v>25</v>
      </c>
      <c r="B52" s="776">
        <v>6</v>
      </c>
      <c r="C52" s="777">
        <v>6.15</v>
      </c>
      <c r="D52" s="778">
        <v>16000</v>
      </c>
      <c r="E52" s="779">
        <f t="shared" si="0"/>
        <v>15571.2</v>
      </c>
      <c r="F52" s="780">
        <v>57</v>
      </c>
      <c r="G52" s="776">
        <v>14</v>
      </c>
      <c r="H52" s="781">
        <v>14.15</v>
      </c>
      <c r="I52" s="778">
        <v>16000</v>
      </c>
      <c r="J52" s="779">
        <f t="shared" si="1"/>
        <v>15571.2</v>
      </c>
      <c r="K52" s="780">
        <v>89</v>
      </c>
      <c r="L52" s="781">
        <v>22</v>
      </c>
      <c r="M52" s="776">
        <v>22.15</v>
      </c>
      <c r="N52" s="778">
        <v>16000</v>
      </c>
      <c r="O52" s="779">
        <f t="shared" si="2"/>
        <v>15571.2</v>
      </c>
      <c r="P52" s="782"/>
      <c r="Q52" s="1" t="s">
        <v>163</v>
      </c>
      <c r="R52" s="1"/>
      <c r="S52" s="10733">
        <f>AVERAGE(S28:S51)</f>
        <v>16000</v>
      </c>
    </row>
    <row r="53" spans="1:19" x14ac:dyDescent="0.2">
      <c r="A53" s="783">
        <v>26</v>
      </c>
      <c r="B53" s="784">
        <v>6.15</v>
      </c>
      <c r="C53" s="785">
        <v>6.3</v>
      </c>
      <c r="D53" s="786">
        <v>16000</v>
      </c>
      <c r="E53" s="787">
        <f t="shared" si="0"/>
        <v>15571.2</v>
      </c>
      <c r="F53" s="788">
        <v>58</v>
      </c>
      <c r="G53" s="789">
        <v>14.15</v>
      </c>
      <c r="H53" s="785">
        <v>14.3</v>
      </c>
      <c r="I53" s="786">
        <v>16000</v>
      </c>
      <c r="J53" s="787">
        <f t="shared" si="1"/>
        <v>15571.2</v>
      </c>
      <c r="K53" s="788">
        <v>90</v>
      </c>
      <c r="L53" s="785">
        <v>22.15</v>
      </c>
      <c r="M53" s="789">
        <v>22.3</v>
      </c>
      <c r="N53" s="786">
        <v>16000</v>
      </c>
      <c r="O53" s="787">
        <f t="shared" si="2"/>
        <v>15571.2</v>
      </c>
      <c r="P53" s="790"/>
    </row>
    <row r="54" spans="1:19" x14ac:dyDescent="0.2">
      <c r="A54" s="791">
        <v>27</v>
      </c>
      <c r="B54" s="792">
        <v>6.3</v>
      </c>
      <c r="C54" s="793">
        <v>6.45</v>
      </c>
      <c r="D54" s="794">
        <v>16000</v>
      </c>
      <c r="E54" s="795">
        <f t="shared" si="0"/>
        <v>15571.2</v>
      </c>
      <c r="F54" s="796">
        <v>59</v>
      </c>
      <c r="G54" s="792">
        <v>14.3</v>
      </c>
      <c r="H54" s="797">
        <v>14.45</v>
      </c>
      <c r="I54" s="794">
        <v>16000</v>
      </c>
      <c r="J54" s="795">
        <f t="shared" si="1"/>
        <v>15571.2</v>
      </c>
      <c r="K54" s="796">
        <v>91</v>
      </c>
      <c r="L54" s="797">
        <v>22.3</v>
      </c>
      <c r="M54" s="792">
        <v>22.45</v>
      </c>
      <c r="N54" s="794">
        <v>16000</v>
      </c>
      <c r="O54" s="795">
        <f t="shared" si="2"/>
        <v>15571.2</v>
      </c>
      <c r="P54" s="798"/>
    </row>
    <row r="55" spans="1:19" x14ac:dyDescent="0.2">
      <c r="A55" s="799">
        <v>28</v>
      </c>
      <c r="B55" s="800">
        <v>6.45</v>
      </c>
      <c r="C55" s="801">
        <v>7</v>
      </c>
      <c r="D55" s="802">
        <v>16000</v>
      </c>
      <c r="E55" s="803">
        <f t="shared" si="0"/>
        <v>15571.2</v>
      </c>
      <c r="F55" s="804">
        <v>60</v>
      </c>
      <c r="G55" s="805">
        <v>14.45</v>
      </c>
      <c r="H55" s="805">
        <v>15</v>
      </c>
      <c r="I55" s="802">
        <v>16000</v>
      </c>
      <c r="J55" s="803">
        <f t="shared" si="1"/>
        <v>15571.2</v>
      </c>
      <c r="K55" s="804">
        <v>92</v>
      </c>
      <c r="L55" s="801">
        <v>22.45</v>
      </c>
      <c r="M55" s="805">
        <v>23</v>
      </c>
      <c r="N55" s="802">
        <v>16000</v>
      </c>
      <c r="O55" s="803">
        <f t="shared" si="2"/>
        <v>15571.2</v>
      </c>
      <c r="P55" s="806"/>
    </row>
    <row r="56" spans="1:19" x14ac:dyDescent="0.2">
      <c r="A56" s="807">
        <v>29</v>
      </c>
      <c r="B56" s="808">
        <v>7</v>
      </c>
      <c r="C56" s="809">
        <v>7.15</v>
      </c>
      <c r="D56" s="810">
        <v>16000</v>
      </c>
      <c r="E56" s="811">
        <f t="shared" si="0"/>
        <v>15571.2</v>
      </c>
      <c r="F56" s="812">
        <v>61</v>
      </c>
      <c r="G56" s="808">
        <v>15</v>
      </c>
      <c r="H56" s="808">
        <v>15.15</v>
      </c>
      <c r="I56" s="810">
        <v>16000</v>
      </c>
      <c r="J56" s="811">
        <f t="shared" si="1"/>
        <v>15571.2</v>
      </c>
      <c r="K56" s="812">
        <v>93</v>
      </c>
      <c r="L56" s="813">
        <v>23</v>
      </c>
      <c r="M56" s="808">
        <v>23.15</v>
      </c>
      <c r="N56" s="810">
        <v>16000</v>
      </c>
      <c r="O56" s="811">
        <f t="shared" si="2"/>
        <v>15571.2</v>
      </c>
      <c r="P56" s="814"/>
    </row>
    <row r="57" spans="1:19" x14ac:dyDescent="0.2">
      <c r="A57" s="815">
        <v>30</v>
      </c>
      <c r="B57" s="816">
        <v>7.15</v>
      </c>
      <c r="C57" s="817">
        <v>7.3</v>
      </c>
      <c r="D57" s="818">
        <v>16000</v>
      </c>
      <c r="E57" s="819">
        <f t="shared" si="0"/>
        <v>15571.2</v>
      </c>
      <c r="F57" s="820">
        <v>62</v>
      </c>
      <c r="G57" s="821">
        <v>15.15</v>
      </c>
      <c r="H57" s="821">
        <v>15.3</v>
      </c>
      <c r="I57" s="818">
        <v>16000</v>
      </c>
      <c r="J57" s="819">
        <f t="shared" si="1"/>
        <v>15571.2</v>
      </c>
      <c r="K57" s="820">
        <v>94</v>
      </c>
      <c r="L57" s="821">
        <v>23.15</v>
      </c>
      <c r="M57" s="821">
        <v>23.3</v>
      </c>
      <c r="N57" s="818">
        <v>16000</v>
      </c>
      <c r="O57" s="819">
        <f t="shared" si="2"/>
        <v>15571.2</v>
      </c>
      <c r="P57" s="822"/>
    </row>
    <row r="58" spans="1:19" x14ac:dyDescent="0.2">
      <c r="A58" s="823">
        <v>31</v>
      </c>
      <c r="B58" s="824">
        <v>7.3</v>
      </c>
      <c r="C58" s="825">
        <v>7.45</v>
      </c>
      <c r="D58" s="826">
        <v>16000</v>
      </c>
      <c r="E58" s="827">
        <f t="shared" si="0"/>
        <v>15571.2</v>
      </c>
      <c r="F58" s="828">
        <v>63</v>
      </c>
      <c r="G58" s="824">
        <v>15.3</v>
      </c>
      <c r="H58" s="824">
        <v>15.45</v>
      </c>
      <c r="I58" s="826">
        <v>16000</v>
      </c>
      <c r="J58" s="827">
        <f t="shared" si="1"/>
        <v>15571.2</v>
      </c>
      <c r="K58" s="828">
        <v>95</v>
      </c>
      <c r="L58" s="824">
        <v>23.3</v>
      </c>
      <c r="M58" s="824">
        <v>23.45</v>
      </c>
      <c r="N58" s="826">
        <v>16000</v>
      </c>
      <c r="O58" s="827">
        <f t="shared" si="2"/>
        <v>15571.2</v>
      </c>
      <c r="P58" s="829"/>
    </row>
    <row r="59" spans="1:19" x14ac:dyDescent="0.2">
      <c r="A59" s="830">
        <v>32</v>
      </c>
      <c r="B59" s="831">
        <v>7.45</v>
      </c>
      <c r="C59" s="832">
        <v>8</v>
      </c>
      <c r="D59" s="833">
        <v>16000</v>
      </c>
      <c r="E59" s="834">
        <f t="shared" si="0"/>
        <v>15571.2</v>
      </c>
      <c r="F59" s="835">
        <v>64</v>
      </c>
      <c r="G59" s="836">
        <v>15.45</v>
      </c>
      <c r="H59" s="836">
        <v>16</v>
      </c>
      <c r="I59" s="833">
        <v>16000</v>
      </c>
      <c r="J59" s="834">
        <f t="shared" si="1"/>
        <v>15571.2</v>
      </c>
      <c r="K59" s="835">
        <v>96</v>
      </c>
      <c r="L59" s="836">
        <v>23.45</v>
      </c>
      <c r="M59" s="836">
        <v>24</v>
      </c>
      <c r="N59" s="833">
        <v>16000</v>
      </c>
      <c r="O59" s="834">
        <f t="shared" si="2"/>
        <v>15571.2</v>
      </c>
      <c r="P59" s="837"/>
    </row>
    <row r="60" spans="1:19" x14ac:dyDescent="0.2">
      <c r="A60" s="838" t="s">
        <v>27</v>
      </c>
      <c r="B60" s="839"/>
      <c r="C60" s="839"/>
      <c r="D60" s="840">
        <f>SUM(D28:D59)</f>
        <v>512000</v>
      </c>
      <c r="E60" s="841">
        <f>SUM(E28:E59)</f>
        <v>498278.40000000026</v>
      </c>
      <c r="F60" s="839"/>
      <c r="G60" s="839"/>
      <c r="H60" s="839"/>
      <c r="I60" s="840">
        <f>SUM(I28:I59)</f>
        <v>512000</v>
      </c>
      <c r="J60" s="841">
        <f>SUM(J28:J59)</f>
        <v>498278.40000000026</v>
      </c>
      <c r="K60" s="839"/>
      <c r="L60" s="839"/>
      <c r="M60" s="839"/>
      <c r="N60" s="839">
        <f>SUM(N28:N59)</f>
        <v>512000</v>
      </c>
      <c r="O60" s="841">
        <f>SUM(O28:O59)</f>
        <v>498278.40000000026</v>
      </c>
      <c r="P60" s="842"/>
    </row>
    <row r="64" spans="1:19" x14ac:dyDescent="0.2">
      <c r="A64" t="s">
        <v>35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843"/>
      <c r="B66" s="844"/>
      <c r="C66" s="844"/>
      <c r="D66" s="845"/>
      <c r="E66" s="844"/>
      <c r="F66" s="844"/>
      <c r="G66" s="844"/>
      <c r="H66" s="844"/>
      <c r="I66" s="845"/>
      <c r="J66" s="846"/>
      <c r="K66" s="844"/>
      <c r="L66" s="844"/>
      <c r="M66" s="844"/>
      <c r="N66" s="844"/>
      <c r="O66" s="844"/>
      <c r="P66" s="847"/>
    </row>
    <row r="67" spans="1:16" x14ac:dyDescent="0.2">
      <c r="A67" s="848" t="s">
        <v>28</v>
      </c>
      <c r="B67" s="849"/>
      <c r="C67" s="849"/>
      <c r="D67" s="850"/>
      <c r="E67" s="851"/>
      <c r="F67" s="849"/>
      <c r="G67" s="849"/>
      <c r="H67" s="851"/>
      <c r="I67" s="850"/>
      <c r="J67" s="852"/>
      <c r="K67" s="849"/>
      <c r="L67" s="849"/>
      <c r="M67" s="849"/>
      <c r="N67" s="849"/>
      <c r="O67" s="849"/>
      <c r="P67" s="853"/>
    </row>
    <row r="68" spans="1:16" x14ac:dyDescent="0.2">
      <c r="A68" s="854"/>
      <c r="B68" s="855"/>
      <c r="C68" s="855"/>
      <c r="D68" s="855"/>
      <c r="E68" s="855"/>
      <c r="F68" s="855"/>
      <c r="G68" s="855"/>
      <c r="H68" s="855"/>
      <c r="I68" s="855"/>
      <c r="J68" s="855"/>
      <c r="K68" s="855"/>
      <c r="L68" s="856"/>
      <c r="M68" s="856"/>
      <c r="N68" s="856"/>
      <c r="O68" s="856"/>
      <c r="P68" s="857"/>
    </row>
    <row r="69" spans="1:16" x14ac:dyDescent="0.2">
      <c r="A69" s="858"/>
      <c r="B69" s="859"/>
      <c r="C69" s="859"/>
      <c r="D69" s="860"/>
      <c r="E69" s="861"/>
      <c r="F69" s="859"/>
      <c r="G69" s="859"/>
      <c r="H69" s="861"/>
      <c r="I69" s="860"/>
      <c r="J69" s="862"/>
      <c r="K69" s="859"/>
      <c r="L69" s="859"/>
      <c r="M69" s="859"/>
      <c r="N69" s="859"/>
      <c r="O69" s="859"/>
      <c r="P69" s="863"/>
    </row>
    <row r="70" spans="1:16" x14ac:dyDescent="0.2">
      <c r="A70" s="864"/>
      <c r="B70" s="865"/>
      <c r="C70" s="865"/>
      <c r="D70" s="866"/>
      <c r="E70" s="867"/>
      <c r="F70" s="865"/>
      <c r="G70" s="865"/>
      <c r="H70" s="867"/>
      <c r="I70" s="866"/>
      <c r="J70" s="865"/>
      <c r="K70" s="865"/>
      <c r="L70" s="865"/>
      <c r="M70" s="865"/>
      <c r="N70" s="865"/>
      <c r="O70" s="865"/>
      <c r="P70" s="868"/>
    </row>
    <row r="71" spans="1:16" x14ac:dyDescent="0.2">
      <c r="A71" s="869"/>
      <c r="B71" s="870"/>
      <c r="C71" s="870"/>
      <c r="D71" s="871"/>
      <c r="E71" s="872"/>
      <c r="F71" s="870"/>
      <c r="G71" s="870"/>
      <c r="H71" s="872"/>
      <c r="I71" s="871"/>
      <c r="J71" s="870"/>
      <c r="K71" s="870"/>
      <c r="L71" s="870"/>
      <c r="M71" s="870"/>
      <c r="N71" s="870"/>
      <c r="O71" s="870"/>
      <c r="P71" s="873"/>
    </row>
    <row r="72" spans="1:16" x14ac:dyDescent="0.2">
      <c r="A72" s="874"/>
      <c r="B72" s="875"/>
      <c r="C72" s="875"/>
      <c r="D72" s="876"/>
      <c r="E72" s="877"/>
      <c r="F72" s="875"/>
      <c r="G72" s="875"/>
      <c r="H72" s="877"/>
      <c r="I72" s="876"/>
      <c r="J72" s="875"/>
      <c r="K72" s="875"/>
      <c r="L72" s="875"/>
      <c r="M72" s="875" t="s">
        <v>29</v>
      </c>
      <c r="N72" s="875"/>
      <c r="O72" s="875"/>
      <c r="P72" s="878"/>
    </row>
    <row r="73" spans="1:16" x14ac:dyDescent="0.2">
      <c r="A73" s="879"/>
      <c r="B73" s="880"/>
      <c r="C73" s="880"/>
      <c r="D73" s="881"/>
      <c r="E73" s="882"/>
      <c r="F73" s="880"/>
      <c r="G73" s="880"/>
      <c r="H73" s="882"/>
      <c r="I73" s="881"/>
      <c r="J73" s="880"/>
      <c r="K73" s="880"/>
      <c r="L73" s="880"/>
      <c r="M73" s="880" t="s">
        <v>30</v>
      </c>
      <c r="N73" s="880"/>
      <c r="O73" s="880"/>
      <c r="P73" s="883"/>
    </row>
    <row r="74" spans="1:16" ht="15.75" x14ac:dyDescent="0.25">
      <c r="E74" s="884"/>
      <c r="H74" s="884"/>
    </row>
    <row r="75" spans="1:16" ht="15.75" x14ac:dyDescent="0.25">
      <c r="C75" s="885"/>
      <c r="E75" s="886"/>
      <c r="H75" s="886"/>
    </row>
    <row r="76" spans="1:16" ht="15.75" x14ac:dyDescent="0.25">
      <c r="E76" s="887"/>
      <c r="H76" s="887"/>
    </row>
    <row r="77" spans="1:16" ht="15.75" x14ac:dyDescent="0.25">
      <c r="E77" s="888"/>
      <c r="H77" s="888"/>
    </row>
    <row r="78" spans="1:16" ht="15.75" x14ac:dyDescent="0.25">
      <c r="E78" s="889"/>
      <c r="H78" s="889"/>
    </row>
    <row r="79" spans="1:16" ht="15.75" x14ac:dyDescent="0.25">
      <c r="E79" s="890"/>
      <c r="H79" s="890"/>
    </row>
    <row r="80" spans="1:16" ht="15.75" x14ac:dyDescent="0.25">
      <c r="E80" s="891"/>
      <c r="H80" s="891"/>
    </row>
    <row r="81" spans="5:13" ht="15.75" x14ac:dyDescent="0.25">
      <c r="E81" s="892"/>
      <c r="H81" s="892"/>
    </row>
    <row r="82" spans="5:13" ht="15.75" x14ac:dyDescent="0.25">
      <c r="E82" s="893"/>
      <c r="H82" s="893"/>
    </row>
    <row r="83" spans="5:13" ht="15.75" x14ac:dyDescent="0.25">
      <c r="E83" s="894"/>
      <c r="H83" s="894"/>
    </row>
    <row r="84" spans="5:13" ht="15.75" x14ac:dyDescent="0.25">
      <c r="E84" s="895"/>
      <c r="H84" s="895"/>
    </row>
    <row r="85" spans="5:13" ht="15.75" x14ac:dyDescent="0.25">
      <c r="E85" s="896"/>
      <c r="H85" s="896"/>
    </row>
    <row r="86" spans="5:13" ht="15.75" x14ac:dyDescent="0.25">
      <c r="E86" s="897"/>
      <c r="H86" s="897"/>
    </row>
    <row r="87" spans="5:13" ht="15.75" x14ac:dyDescent="0.25">
      <c r="E87" s="898"/>
      <c r="H87" s="898"/>
    </row>
    <row r="88" spans="5:13" ht="15.75" x14ac:dyDescent="0.25">
      <c r="E88" s="899"/>
      <c r="H88" s="899"/>
    </row>
    <row r="89" spans="5:13" ht="15.75" x14ac:dyDescent="0.25">
      <c r="E89" s="900"/>
      <c r="H89" s="900"/>
    </row>
    <row r="90" spans="5:13" ht="15.75" x14ac:dyDescent="0.25">
      <c r="E90" s="901"/>
      <c r="H90" s="901"/>
    </row>
    <row r="91" spans="5:13" ht="15.75" x14ac:dyDescent="0.25">
      <c r="E91" s="902"/>
      <c r="H91" s="902"/>
    </row>
    <row r="92" spans="5:13" ht="15.75" x14ac:dyDescent="0.25">
      <c r="E92" s="903"/>
      <c r="H92" s="903"/>
    </row>
    <row r="93" spans="5:13" ht="15.75" x14ac:dyDescent="0.25">
      <c r="E93" s="904"/>
      <c r="H93" s="904"/>
    </row>
    <row r="94" spans="5:13" ht="15.75" x14ac:dyDescent="0.25">
      <c r="E94" s="905"/>
      <c r="H94" s="905"/>
    </row>
    <row r="95" spans="5:13" ht="15.75" x14ac:dyDescent="0.25">
      <c r="E95" s="906"/>
      <c r="H95" s="906"/>
    </row>
    <row r="96" spans="5:13" ht="15.75" x14ac:dyDescent="0.25">
      <c r="E96" s="907"/>
      <c r="H96" s="907"/>
      <c r="M96" s="908" t="s">
        <v>8</v>
      </c>
    </row>
    <row r="97" spans="5:14" ht="15.75" x14ac:dyDescent="0.25">
      <c r="E97" s="909"/>
      <c r="H97" s="909"/>
    </row>
    <row r="98" spans="5:14" ht="15.75" x14ac:dyDescent="0.25">
      <c r="E98" s="910"/>
      <c r="H98" s="910"/>
    </row>
    <row r="99" spans="5:14" ht="15.75" x14ac:dyDescent="0.25">
      <c r="E99" s="911"/>
      <c r="H99" s="911"/>
    </row>
    <row r="101" spans="5:14" x14ac:dyDescent="0.2">
      <c r="N101" s="912"/>
    </row>
    <row r="126" spans="4:4" x14ac:dyDescent="0.2">
      <c r="D126" s="913"/>
    </row>
  </sheetData>
  <mergeCells count="1">
    <mergeCell ref="Q27:R27"/>
  </mergeCells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8294"/>
      <c r="B1" s="8295"/>
      <c r="C1" s="8295"/>
      <c r="D1" s="8296"/>
      <c r="E1" s="8295"/>
      <c r="F1" s="8295"/>
      <c r="G1" s="8295"/>
      <c r="H1" s="8295"/>
      <c r="I1" s="8296"/>
      <c r="J1" s="8295"/>
      <c r="K1" s="8295"/>
      <c r="L1" s="8295"/>
      <c r="M1" s="8295"/>
      <c r="N1" s="8295"/>
      <c r="O1" s="8295"/>
      <c r="P1" s="8297"/>
    </row>
    <row r="2" spans="1:16" ht="12.75" customHeight="1" x14ac:dyDescent="0.2">
      <c r="A2" s="8298" t="s">
        <v>0</v>
      </c>
      <c r="B2" s="8299"/>
      <c r="C2" s="8299"/>
      <c r="D2" s="8299"/>
      <c r="E2" s="8299"/>
      <c r="F2" s="8299"/>
      <c r="G2" s="8299"/>
      <c r="H2" s="8299"/>
      <c r="I2" s="8299"/>
      <c r="J2" s="8299"/>
      <c r="K2" s="8299"/>
      <c r="L2" s="8299"/>
      <c r="M2" s="8299"/>
      <c r="N2" s="8299"/>
      <c r="O2" s="8299"/>
      <c r="P2" s="8300"/>
    </row>
    <row r="3" spans="1:16" ht="12.75" customHeight="1" x14ac:dyDescent="0.2">
      <c r="A3" s="8301"/>
      <c r="B3" s="8302"/>
      <c r="C3" s="8302"/>
      <c r="D3" s="8302"/>
      <c r="E3" s="8302"/>
      <c r="F3" s="8302"/>
      <c r="G3" s="8302"/>
      <c r="H3" s="8302"/>
      <c r="I3" s="8302"/>
      <c r="J3" s="8302"/>
      <c r="K3" s="8302"/>
      <c r="L3" s="8302"/>
      <c r="M3" s="8302"/>
      <c r="N3" s="8302"/>
      <c r="O3" s="8302"/>
      <c r="P3" s="8303"/>
    </row>
    <row r="4" spans="1:16" ht="12.75" customHeight="1" x14ac:dyDescent="0.2">
      <c r="A4" s="8304" t="s">
        <v>104</v>
      </c>
      <c r="B4" s="8305"/>
      <c r="C4" s="8305"/>
      <c r="D4" s="8305"/>
      <c r="E4" s="8305"/>
      <c r="F4" s="8305"/>
      <c r="G4" s="8305"/>
      <c r="H4" s="8305"/>
      <c r="I4" s="8305"/>
      <c r="J4" s="8306"/>
      <c r="K4" s="8307"/>
      <c r="L4" s="8307"/>
      <c r="M4" s="8307"/>
      <c r="N4" s="8307"/>
      <c r="O4" s="8307"/>
      <c r="P4" s="8308"/>
    </row>
    <row r="5" spans="1:16" ht="12.75" customHeight="1" x14ac:dyDescent="0.2">
      <c r="A5" s="8309"/>
      <c r="B5" s="8310"/>
      <c r="C5" s="8310"/>
      <c r="D5" s="8311"/>
      <c r="E5" s="8310"/>
      <c r="F5" s="8310"/>
      <c r="G5" s="8310"/>
      <c r="H5" s="8310"/>
      <c r="I5" s="8311"/>
      <c r="J5" s="8310"/>
      <c r="K5" s="8310"/>
      <c r="L5" s="8310"/>
      <c r="M5" s="8310"/>
      <c r="N5" s="8310"/>
      <c r="O5" s="8310"/>
      <c r="P5" s="8312"/>
    </row>
    <row r="6" spans="1:16" ht="12.75" customHeight="1" x14ac:dyDescent="0.2">
      <c r="A6" s="8313" t="s">
        <v>2</v>
      </c>
      <c r="B6" s="8314"/>
      <c r="C6" s="8314"/>
      <c r="D6" s="8315"/>
      <c r="E6" s="8314"/>
      <c r="F6" s="8314"/>
      <c r="G6" s="8314"/>
      <c r="H6" s="8314"/>
      <c r="I6" s="8315"/>
      <c r="J6" s="8314"/>
      <c r="K6" s="8314"/>
      <c r="L6" s="8314"/>
      <c r="M6" s="8314"/>
      <c r="N6" s="8314"/>
      <c r="O6" s="8314"/>
      <c r="P6" s="8316"/>
    </row>
    <row r="7" spans="1:16" ht="12.75" customHeight="1" x14ac:dyDescent="0.2">
      <c r="A7" s="8317" t="s">
        <v>3</v>
      </c>
      <c r="B7" s="8318"/>
      <c r="C7" s="8318"/>
      <c r="D7" s="8319"/>
      <c r="E7" s="8318"/>
      <c r="F7" s="8318"/>
      <c r="G7" s="8318"/>
      <c r="H7" s="8318"/>
      <c r="I7" s="8319"/>
      <c r="J7" s="8318"/>
      <c r="K7" s="8318"/>
      <c r="L7" s="8318"/>
      <c r="M7" s="8318"/>
      <c r="N7" s="8318"/>
      <c r="O7" s="8318"/>
      <c r="P7" s="8320"/>
    </row>
    <row r="8" spans="1:16" ht="12.75" customHeight="1" x14ac:dyDescent="0.2">
      <c r="A8" s="8321" t="s">
        <v>4</v>
      </c>
      <c r="B8" s="8322"/>
      <c r="C8" s="8322"/>
      <c r="D8" s="8323"/>
      <c r="E8" s="8322"/>
      <c r="F8" s="8322"/>
      <c r="G8" s="8322"/>
      <c r="H8" s="8322"/>
      <c r="I8" s="8323"/>
      <c r="J8" s="8322"/>
      <c r="K8" s="8322"/>
      <c r="L8" s="8322"/>
      <c r="M8" s="8322"/>
      <c r="N8" s="8322"/>
      <c r="O8" s="8322"/>
      <c r="P8" s="8324"/>
    </row>
    <row r="9" spans="1:16" ht="12.75" customHeight="1" x14ac:dyDescent="0.2">
      <c r="A9" s="8325" t="s">
        <v>5</v>
      </c>
      <c r="B9" s="8326"/>
      <c r="C9" s="8326"/>
      <c r="D9" s="8327"/>
      <c r="E9" s="8326"/>
      <c r="F9" s="8326"/>
      <c r="G9" s="8326"/>
      <c r="H9" s="8326"/>
      <c r="I9" s="8327"/>
      <c r="J9" s="8326"/>
      <c r="K9" s="8326"/>
      <c r="L9" s="8326"/>
      <c r="M9" s="8326"/>
      <c r="N9" s="8326"/>
      <c r="O9" s="8326"/>
      <c r="P9" s="8328"/>
    </row>
    <row r="10" spans="1:16" ht="12.75" customHeight="1" x14ac:dyDescent="0.2">
      <c r="A10" s="8329" t="s">
        <v>6</v>
      </c>
      <c r="B10" s="8330"/>
      <c r="C10" s="8330"/>
      <c r="D10" s="8331"/>
      <c r="E10" s="8330"/>
      <c r="F10" s="8330"/>
      <c r="G10" s="8330"/>
      <c r="H10" s="8330"/>
      <c r="I10" s="8331"/>
      <c r="J10" s="8330"/>
      <c r="K10" s="8330"/>
      <c r="L10" s="8330"/>
      <c r="M10" s="8330"/>
      <c r="N10" s="8330"/>
      <c r="O10" s="8330"/>
      <c r="P10" s="8332"/>
    </row>
    <row r="11" spans="1:16" ht="12.75" customHeight="1" x14ac:dyDescent="0.2">
      <c r="A11" s="8333"/>
      <c r="B11" s="8334"/>
      <c r="C11" s="8334"/>
      <c r="D11" s="8335"/>
      <c r="E11" s="8334"/>
      <c r="F11" s="8334"/>
      <c r="G11" s="8336"/>
      <c r="H11" s="8334"/>
      <c r="I11" s="8335"/>
      <c r="J11" s="8334"/>
      <c r="K11" s="8334"/>
      <c r="L11" s="8334"/>
      <c r="M11" s="8334"/>
      <c r="N11" s="8334"/>
      <c r="O11" s="8334"/>
      <c r="P11" s="8337"/>
    </row>
    <row r="12" spans="1:16" ht="12.75" customHeight="1" x14ac:dyDescent="0.2">
      <c r="A12" s="8338" t="s">
        <v>105</v>
      </c>
      <c r="B12" s="8339"/>
      <c r="C12" s="8339"/>
      <c r="D12" s="8340"/>
      <c r="E12" s="8339" t="s">
        <v>8</v>
      </c>
      <c r="F12" s="8339"/>
      <c r="G12" s="8339"/>
      <c r="H12" s="8339"/>
      <c r="I12" s="8340"/>
      <c r="J12" s="8339"/>
      <c r="K12" s="8339"/>
      <c r="L12" s="8339"/>
      <c r="M12" s="8339"/>
      <c r="N12" s="8341" t="s">
        <v>106</v>
      </c>
      <c r="O12" s="8339"/>
      <c r="P12" s="8342"/>
    </row>
    <row r="13" spans="1:16" ht="12.75" customHeight="1" x14ac:dyDescent="0.2">
      <c r="A13" s="8343"/>
      <c r="B13" s="8344"/>
      <c r="C13" s="8344"/>
      <c r="D13" s="8345"/>
      <c r="E13" s="8344"/>
      <c r="F13" s="8344"/>
      <c r="G13" s="8344"/>
      <c r="H13" s="8344"/>
      <c r="I13" s="8345"/>
      <c r="J13" s="8344"/>
      <c r="K13" s="8344"/>
      <c r="L13" s="8344"/>
      <c r="M13" s="8344"/>
      <c r="N13" s="8344"/>
      <c r="O13" s="8344"/>
      <c r="P13" s="8346"/>
    </row>
    <row r="14" spans="1:16" ht="12.75" customHeight="1" x14ac:dyDescent="0.2">
      <c r="A14" s="8347" t="s">
        <v>10</v>
      </c>
      <c r="B14" s="8348"/>
      <c r="C14" s="8348"/>
      <c r="D14" s="8349"/>
      <c r="E14" s="8348"/>
      <c r="F14" s="8348"/>
      <c r="G14" s="8348"/>
      <c r="H14" s="8348"/>
      <c r="I14" s="8349"/>
      <c r="J14" s="8348"/>
      <c r="K14" s="8348"/>
      <c r="L14" s="8348"/>
      <c r="M14" s="8348"/>
      <c r="N14" s="8350"/>
      <c r="O14" s="8351"/>
      <c r="P14" s="8352"/>
    </row>
    <row r="15" spans="1:16" ht="12.75" customHeight="1" x14ac:dyDescent="0.2">
      <c r="A15" s="8353"/>
      <c r="B15" s="8354"/>
      <c r="C15" s="8354"/>
      <c r="D15" s="8355"/>
      <c r="E15" s="8354"/>
      <c r="F15" s="8354"/>
      <c r="G15" s="8354"/>
      <c r="H15" s="8354"/>
      <c r="I15" s="8355"/>
      <c r="J15" s="8354"/>
      <c r="K15" s="8354"/>
      <c r="L15" s="8354"/>
      <c r="M15" s="8354"/>
      <c r="N15" s="8356" t="s">
        <v>11</v>
      </c>
      <c r="O15" s="8357" t="s">
        <v>12</v>
      </c>
      <c r="P15" s="8358"/>
    </row>
    <row r="16" spans="1:16" ht="12.75" customHeight="1" x14ac:dyDescent="0.2">
      <c r="A16" s="8359" t="s">
        <v>13</v>
      </c>
      <c r="B16" s="8360"/>
      <c r="C16" s="8360"/>
      <c r="D16" s="8361"/>
      <c r="E16" s="8360"/>
      <c r="F16" s="8360"/>
      <c r="G16" s="8360"/>
      <c r="H16" s="8360"/>
      <c r="I16" s="8361"/>
      <c r="J16" s="8360"/>
      <c r="K16" s="8360"/>
      <c r="L16" s="8360"/>
      <c r="M16" s="8360"/>
      <c r="N16" s="8362"/>
      <c r="O16" s="8363"/>
      <c r="P16" s="8363"/>
    </row>
    <row r="17" spans="1:47" ht="12.75" customHeight="1" x14ac:dyDescent="0.2">
      <c r="A17" s="8364" t="s">
        <v>14</v>
      </c>
      <c r="B17" s="8365"/>
      <c r="C17" s="8365"/>
      <c r="D17" s="8366"/>
      <c r="E17" s="8365"/>
      <c r="F17" s="8365"/>
      <c r="G17" s="8365"/>
      <c r="H17" s="8365"/>
      <c r="I17" s="8366"/>
      <c r="J17" s="8365"/>
      <c r="K17" s="8365"/>
      <c r="L17" s="8365"/>
      <c r="M17" s="8365"/>
      <c r="N17" s="8367" t="s">
        <v>15</v>
      </c>
      <c r="O17" s="8368" t="s">
        <v>16</v>
      </c>
      <c r="P17" s="8369"/>
    </row>
    <row r="18" spans="1:47" ht="12.75" customHeight="1" x14ac:dyDescent="0.2">
      <c r="A18" s="8370"/>
      <c r="B18" s="8371"/>
      <c r="C18" s="8371"/>
      <c r="D18" s="8372"/>
      <c r="E18" s="8371"/>
      <c r="F18" s="8371"/>
      <c r="G18" s="8371"/>
      <c r="H18" s="8371"/>
      <c r="I18" s="8372"/>
      <c r="J18" s="8371"/>
      <c r="K18" s="8371"/>
      <c r="L18" s="8371"/>
      <c r="M18" s="8371"/>
      <c r="N18" s="8373"/>
      <c r="O18" s="8374"/>
      <c r="P18" s="8375" t="s">
        <v>8</v>
      </c>
    </row>
    <row r="19" spans="1:47" ht="12.75" customHeight="1" x14ac:dyDescent="0.2">
      <c r="A19" s="8376"/>
      <c r="B19" s="8377"/>
      <c r="C19" s="8377"/>
      <c r="D19" s="8378"/>
      <c r="E19" s="8377"/>
      <c r="F19" s="8377"/>
      <c r="G19" s="8377"/>
      <c r="H19" s="8377"/>
      <c r="I19" s="8378"/>
      <c r="J19" s="8377"/>
      <c r="K19" s="8379"/>
      <c r="L19" s="8377" t="s">
        <v>17</v>
      </c>
      <c r="M19" s="8377"/>
      <c r="N19" s="8380"/>
      <c r="O19" s="8381"/>
      <c r="P19" s="8382"/>
      <c r="AU19" s="8383"/>
    </row>
    <row r="20" spans="1:47" ht="12.75" customHeight="1" x14ac:dyDescent="0.2">
      <c r="A20" s="8384"/>
      <c r="B20" s="8385"/>
      <c r="C20" s="8385"/>
      <c r="D20" s="8386"/>
      <c r="E20" s="8385"/>
      <c r="F20" s="8385"/>
      <c r="G20" s="8385"/>
      <c r="H20" s="8385"/>
      <c r="I20" s="8386"/>
      <c r="J20" s="8385"/>
      <c r="K20" s="8385"/>
      <c r="L20" s="8385"/>
      <c r="M20" s="8385"/>
      <c r="N20" s="8387"/>
      <c r="O20" s="8388"/>
      <c r="P20" s="8389"/>
    </row>
    <row r="21" spans="1:47" ht="12.75" customHeight="1" x14ac:dyDescent="0.2">
      <c r="A21" s="8390"/>
      <c r="B21" s="8391"/>
      <c r="C21" s="8392"/>
      <c r="D21" s="8392"/>
      <c r="E21" s="8391"/>
      <c r="F21" s="8391"/>
      <c r="G21" s="8391"/>
      <c r="H21" s="8391" t="s">
        <v>8</v>
      </c>
      <c r="I21" s="8393"/>
      <c r="J21" s="8391"/>
      <c r="K21" s="8391"/>
      <c r="L21" s="8391"/>
      <c r="M21" s="8391"/>
      <c r="N21" s="8394"/>
      <c r="O21" s="8395"/>
      <c r="P21" s="8396"/>
    </row>
    <row r="22" spans="1:47" ht="12.75" customHeight="1" x14ac:dyDescent="0.2">
      <c r="A22" s="8397"/>
      <c r="B22" s="8398"/>
      <c r="C22" s="8398"/>
      <c r="D22" s="8399"/>
      <c r="E22" s="8398"/>
      <c r="F22" s="8398"/>
      <c r="G22" s="8398"/>
      <c r="H22" s="8398"/>
      <c r="I22" s="8399"/>
      <c r="J22" s="8398"/>
      <c r="K22" s="8398"/>
      <c r="L22" s="8398"/>
      <c r="M22" s="8398"/>
      <c r="N22" s="8398"/>
      <c r="O22" s="8398"/>
      <c r="P22" s="8400"/>
    </row>
    <row r="23" spans="1:47" ht="12.75" customHeight="1" x14ac:dyDescent="0.2">
      <c r="A23" s="8401" t="s">
        <v>18</v>
      </c>
      <c r="B23" s="8402"/>
      <c r="C23" s="8402"/>
      <c r="D23" s="8403"/>
      <c r="E23" s="8404" t="s">
        <v>19</v>
      </c>
      <c r="F23" s="8404"/>
      <c r="G23" s="8404"/>
      <c r="H23" s="8404"/>
      <c r="I23" s="8404"/>
      <c r="J23" s="8404"/>
      <c r="K23" s="8404"/>
      <c r="L23" s="8404"/>
      <c r="M23" s="8402"/>
      <c r="N23" s="8402"/>
      <c r="O23" s="8402"/>
      <c r="P23" s="8405"/>
    </row>
    <row r="24" spans="1:47" ht="15.75" x14ac:dyDescent="0.25">
      <c r="A24" s="8406"/>
      <c r="B24" s="8407"/>
      <c r="C24" s="8407"/>
      <c r="D24" s="8408"/>
      <c r="E24" s="8409" t="s">
        <v>20</v>
      </c>
      <c r="F24" s="8409"/>
      <c r="G24" s="8409"/>
      <c r="H24" s="8409"/>
      <c r="I24" s="8409"/>
      <c r="J24" s="8409"/>
      <c r="K24" s="8409"/>
      <c r="L24" s="8409"/>
      <c r="M24" s="8407"/>
      <c r="N24" s="8407"/>
      <c r="O24" s="8407"/>
      <c r="P24" s="8410"/>
    </row>
    <row r="25" spans="1:47" ht="12.75" customHeight="1" x14ac:dyDescent="0.2">
      <c r="A25" s="8411"/>
      <c r="B25" s="8412" t="s">
        <v>21</v>
      </c>
      <c r="C25" s="8413"/>
      <c r="D25" s="8413"/>
      <c r="E25" s="8413"/>
      <c r="F25" s="8413"/>
      <c r="G25" s="8413"/>
      <c r="H25" s="8413"/>
      <c r="I25" s="8413"/>
      <c r="J25" s="8413"/>
      <c r="K25" s="8413"/>
      <c r="L25" s="8413"/>
      <c r="M25" s="8413"/>
      <c r="N25" s="8413"/>
      <c r="O25" s="8414"/>
      <c r="P25" s="8415"/>
    </row>
    <row r="26" spans="1:47" ht="12.75" customHeight="1" x14ac:dyDescent="0.2">
      <c r="A26" s="8416" t="s">
        <v>22</v>
      </c>
      <c r="B26" s="8417" t="s">
        <v>23</v>
      </c>
      <c r="C26" s="8417"/>
      <c r="D26" s="8416" t="s">
        <v>24</v>
      </c>
      <c r="E26" s="8416" t="s">
        <v>25</v>
      </c>
      <c r="F26" s="8416" t="s">
        <v>22</v>
      </c>
      <c r="G26" s="8417" t="s">
        <v>23</v>
      </c>
      <c r="H26" s="8417"/>
      <c r="I26" s="8416" t="s">
        <v>24</v>
      </c>
      <c r="J26" s="8416" t="s">
        <v>25</v>
      </c>
      <c r="K26" s="8416" t="s">
        <v>22</v>
      </c>
      <c r="L26" s="8417" t="s">
        <v>23</v>
      </c>
      <c r="M26" s="8417"/>
      <c r="N26" s="8418" t="s">
        <v>24</v>
      </c>
      <c r="O26" s="8416" t="s">
        <v>25</v>
      </c>
      <c r="P26" s="8419"/>
    </row>
    <row r="27" spans="1:47" ht="12.75" customHeight="1" x14ac:dyDescent="0.2">
      <c r="A27" s="8420"/>
      <c r="B27" s="8421" t="s">
        <v>26</v>
      </c>
      <c r="C27" s="8421" t="s">
        <v>2</v>
      </c>
      <c r="D27" s="8420"/>
      <c r="E27" s="8420"/>
      <c r="F27" s="8420"/>
      <c r="G27" s="8421" t="s">
        <v>26</v>
      </c>
      <c r="H27" s="8421" t="s">
        <v>2</v>
      </c>
      <c r="I27" s="8420"/>
      <c r="J27" s="8420"/>
      <c r="K27" s="8420"/>
      <c r="L27" s="8421" t="s">
        <v>26</v>
      </c>
      <c r="M27" s="8421" t="s">
        <v>2</v>
      </c>
      <c r="N27" s="8422"/>
      <c r="O27" s="8420"/>
      <c r="P27" s="8423"/>
      <c r="Q27" s="10730" t="s">
        <v>161</v>
      </c>
      <c r="R27" s="10731"/>
      <c r="S27" s="1" t="s">
        <v>162</v>
      </c>
    </row>
    <row r="28" spans="1:47" ht="12.75" customHeight="1" x14ac:dyDescent="0.2">
      <c r="A28" s="8424">
        <v>1</v>
      </c>
      <c r="B28" s="8425">
        <v>0</v>
      </c>
      <c r="C28" s="8426">
        <v>0.15</v>
      </c>
      <c r="D28" s="8427">
        <v>16000</v>
      </c>
      <c r="E28" s="8428">
        <f t="shared" ref="E28:E59" si="0">D28*(100-2.68)/100</f>
        <v>15571.2</v>
      </c>
      <c r="F28" s="8429">
        <v>33</v>
      </c>
      <c r="G28" s="8430">
        <v>8</v>
      </c>
      <c r="H28" s="8430">
        <v>8.15</v>
      </c>
      <c r="I28" s="8427">
        <v>16000</v>
      </c>
      <c r="J28" s="8428">
        <f t="shared" ref="J28:J59" si="1">I28*(100-2.68)/100</f>
        <v>15571.2</v>
      </c>
      <c r="K28" s="8429">
        <v>65</v>
      </c>
      <c r="L28" s="8430">
        <v>16</v>
      </c>
      <c r="M28" s="8430">
        <v>16.149999999999999</v>
      </c>
      <c r="N28" s="8427">
        <v>16000</v>
      </c>
      <c r="O28" s="8428">
        <f t="shared" ref="O28:O59" si="2">N28*(100-2.68)/100</f>
        <v>15571.2</v>
      </c>
      <c r="P28" s="8431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8432">
        <v>2</v>
      </c>
      <c r="B29" s="8432">
        <v>0.15</v>
      </c>
      <c r="C29" s="8433">
        <v>0.3</v>
      </c>
      <c r="D29" s="8434">
        <v>16000</v>
      </c>
      <c r="E29" s="8435">
        <f t="shared" si="0"/>
        <v>15571.2</v>
      </c>
      <c r="F29" s="8436">
        <v>34</v>
      </c>
      <c r="G29" s="8437">
        <v>8.15</v>
      </c>
      <c r="H29" s="8437">
        <v>8.3000000000000007</v>
      </c>
      <c r="I29" s="8434">
        <v>16000</v>
      </c>
      <c r="J29" s="8435">
        <f t="shared" si="1"/>
        <v>15571.2</v>
      </c>
      <c r="K29" s="8436">
        <v>66</v>
      </c>
      <c r="L29" s="8437">
        <v>16.149999999999999</v>
      </c>
      <c r="M29" s="8437">
        <v>16.3</v>
      </c>
      <c r="N29" s="8434">
        <v>16000</v>
      </c>
      <c r="O29" s="8435">
        <f t="shared" si="2"/>
        <v>15571.2</v>
      </c>
      <c r="P29" s="8438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8439">
        <v>3</v>
      </c>
      <c r="B30" s="8440">
        <v>0.3</v>
      </c>
      <c r="C30" s="8441">
        <v>0.45</v>
      </c>
      <c r="D30" s="8442">
        <v>16000</v>
      </c>
      <c r="E30" s="8443">
        <f t="shared" si="0"/>
        <v>15571.2</v>
      </c>
      <c r="F30" s="8444">
        <v>35</v>
      </c>
      <c r="G30" s="8445">
        <v>8.3000000000000007</v>
      </c>
      <c r="H30" s="8445">
        <v>8.4499999999999993</v>
      </c>
      <c r="I30" s="8442">
        <v>16000</v>
      </c>
      <c r="J30" s="8443">
        <f t="shared" si="1"/>
        <v>15571.2</v>
      </c>
      <c r="K30" s="8444">
        <v>67</v>
      </c>
      <c r="L30" s="8445">
        <v>16.3</v>
      </c>
      <c r="M30" s="8445">
        <v>16.45</v>
      </c>
      <c r="N30" s="8442">
        <v>16000</v>
      </c>
      <c r="O30" s="8443">
        <f t="shared" si="2"/>
        <v>15571.2</v>
      </c>
      <c r="P30" s="8446"/>
      <c r="Q30" s="8564">
        <v>2</v>
      </c>
      <c r="R30" s="8667">
        <v>2.15</v>
      </c>
      <c r="S30" s="10733">
        <f>AVERAGE(D36:D39)</f>
        <v>16000</v>
      </c>
      <c r="V30" s="8447"/>
    </row>
    <row r="31" spans="1:47" ht="12.75" customHeight="1" x14ac:dyDescent="0.2">
      <c r="A31" s="8448">
        <v>4</v>
      </c>
      <c r="B31" s="8448">
        <v>0.45</v>
      </c>
      <c r="C31" s="8449">
        <v>1</v>
      </c>
      <c r="D31" s="8450">
        <v>16000</v>
      </c>
      <c r="E31" s="8451">
        <f t="shared" si="0"/>
        <v>15571.2</v>
      </c>
      <c r="F31" s="8452">
        <v>36</v>
      </c>
      <c r="G31" s="8449">
        <v>8.4499999999999993</v>
      </c>
      <c r="H31" s="8449">
        <v>9</v>
      </c>
      <c r="I31" s="8450">
        <v>16000</v>
      </c>
      <c r="J31" s="8451">
        <f t="shared" si="1"/>
        <v>15571.2</v>
      </c>
      <c r="K31" s="8452">
        <v>68</v>
      </c>
      <c r="L31" s="8449">
        <v>16.45</v>
      </c>
      <c r="M31" s="8449">
        <v>17</v>
      </c>
      <c r="N31" s="8450">
        <v>16000</v>
      </c>
      <c r="O31" s="8451">
        <f t="shared" si="2"/>
        <v>15571.2</v>
      </c>
      <c r="P31" s="8453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8454">
        <v>5</v>
      </c>
      <c r="B32" s="8455">
        <v>1</v>
      </c>
      <c r="C32" s="8456">
        <v>1.1499999999999999</v>
      </c>
      <c r="D32" s="8457">
        <v>16000</v>
      </c>
      <c r="E32" s="8458">
        <f t="shared" si="0"/>
        <v>15571.2</v>
      </c>
      <c r="F32" s="8459">
        <v>37</v>
      </c>
      <c r="G32" s="8455">
        <v>9</v>
      </c>
      <c r="H32" s="8455">
        <v>9.15</v>
      </c>
      <c r="I32" s="8457">
        <v>16000</v>
      </c>
      <c r="J32" s="8458">
        <f t="shared" si="1"/>
        <v>15571.2</v>
      </c>
      <c r="K32" s="8459">
        <v>69</v>
      </c>
      <c r="L32" s="8455">
        <v>17</v>
      </c>
      <c r="M32" s="8455">
        <v>17.149999999999999</v>
      </c>
      <c r="N32" s="8457">
        <v>16000</v>
      </c>
      <c r="O32" s="8458">
        <f t="shared" si="2"/>
        <v>15571.2</v>
      </c>
      <c r="P32" s="8460"/>
      <c r="Q32" s="8564">
        <v>4</v>
      </c>
      <c r="R32" s="8661">
        <v>4.1500000000000004</v>
      </c>
      <c r="S32" s="10733">
        <f>AVERAGE(D44:D47)</f>
        <v>16000</v>
      </c>
      <c r="AQ32" s="8457"/>
    </row>
    <row r="33" spans="1:19" ht="12.75" customHeight="1" x14ac:dyDescent="0.2">
      <c r="A33" s="8461">
        <v>6</v>
      </c>
      <c r="B33" s="8462">
        <v>1.1499999999999999</v>
      </c>
      <c r="C33" s="8463">
        <v>1.3</v>
      </c>
      <c r="D33" s="8464">
        <v>16000</v>
      </c>
      <c r="E33" s="8465">
        <f t="shared" si="0"/>
        <v>15571.2</v>
      </c>
      <c r="F33" s="8466">
        <v>38</v>
      </c>
      <c r="G33" s="8463">
        <v>9.15</v>
      </c>
      <c r="H33" s="8463">
        <v>9.3000000000000007</v>
      </c>
      <c r="I33" s="8464">
        <v>16000</v>
      </c>
      <c r="J33" s="8465">
        <f t="shared" si="1"/>
        <v>15571.2</v>
      </c>
      <c r="K33" s="8466">
        <v>70</v>
      </c>
      <c r="L33" s="8463">
        <v>17.149999999999999</v>
      </c>
      <c r="M33" s="8463">
        <v>17.3</v>
      </c>
      <c r="N33" s="8464">
        <v>16000</v>
      </c>
      <c r="O33" s="8465">
        <f t="shared" si="2"/>
        <v>15571.2</v>
      </c>
      <c r="P33" s="8467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8468">
        <v>7</v>
      </c>
      <c r="B34" s="8469">
        <v>1.3</v>
      </c>
      <c r="C34" s="8470">
        <v>1.45</v>
      </c>
      <c r="D34" s="8471">
        <v>16000</v>
      </c>
      <c r="E34" s="8472">
        <f t="shared" si="0"/>
        <v>15571.2</v>
      </c>
      <c r="F34" s="8473">
        <v>39</v>
      </c>
      <c r="G34" s="8474">
        <v>9.3000000000000007</v>
      </c>
      <c r="H34" s="8474">
        <v>9.4499999999999993</v>
      </c>
      <c r="I34" s="8471">
        <v>16000</v>
      </c>
      <c r="J34" s="8472">
        <f t="shared" si="1"/>
        <v>15571.2</v>
      </c>
      <c r="K34" s="8473">
        <v>71</v>
      </c>
      <c r="L34" s="8474">
        <v>17.3</v>
      </c>
      <c r="M34" s="8474">
        <v>17.45</v>
      </c>
      <c r="N34" s="8471">
        <v>16000</v>
      </c>
      <c r="O34" s="8472">
        <f t="shared" si="2"/>
        <v>15571.2</v>
      </c>
      <c r="P34" s="8475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8476">
        <v>8</v>
      </c>
      <c r="B35" s="8476">
        <v>1.45</v>
      </c>
      <c r="C35" s="8477">
        <v>2</v>
      </c>
      <c r="D35" s="8478">
        <v>16000</v>
      </c>
      <c r="E35" s="8479">
        <f t="shared" si="0"/>
        <v>15571.2</v>
      </c>
      <c r="F35" s="8480">
        <v>40</v>
      </c>
      <c r="G35" s="8477">
        <v>9.4499999999999993</v>
      </c>
      <c r="H35" s="8477">
        <v>10</v>
      </c>
      <c r="I35" s="8478">
        <v>16000</v>
      </c>
      <c r="J35" s="8479">
        <f t="shared" si="1"/>
        <v>15571.2</v>
      </c>
      <c r="K35" s="8480">
        <v>72</v>
      </c>
      <c r="L35" s="8481">
        <v>17.45</v>
      </c>
      <c r="M35" s="8477">
        <v>18</v>
      </c>
      <c r="N35" s="8478">
        <v>16000</v>
      </c>
      <c r="O35" s="8479">
        <f t="shared" si="2"/>
        <v>15571.2</v>
      </c>
      <c r="P35" s="8482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8483">
        <v>9</v>
      </c>
      <c r="B36" s="8484">
        <v>2</v>
      </c>
      <c r="C36" s="8485">
        <v>2.15</v>
      </c>
      <c r="D36" s="8486">
        <v>16000</v>
      </c>
      <c r="E36" s="8487">
        <f t="shared" si="0"/>
        <v>15571.2</v>
      </c>
      <c r="F36" s="8488">
        <v>41</v>
      </c>
      <c r="G36" s="8489">
        <v>10</v>
      </c>
      <c r="H36" s="8490">
        <v>10.15</v>
      </c>
      <c r="I36" s="8486">
        <v>16000</v>
      </c>
      <c r="J36" s="8487">
        <f t="shared" si="1"/>
        <v>15571.2</v>
      </c>
      <c r="K36" s="8488">
        <v>73</v>
      </c>
      <c r="L36" s="8490">
        <v>18</v>
      </c>
      <c r="M36" s="8489">
        <v>18.149999999999999</v>
      </c>
      <c r="N36" s="8486">
        <v>16000</v>
      </c>
      <c r="O36" s="8487">
        <f t="shared" si="2"/>
        <v>15571.2</v>
      </c>
      <c r="P36" s="8491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8492">
        <v>10</v>
      </c>
      <c r="B37" s="8492">
        <v>2.15</v>
      </c>
      <c r="C37" s="8493">
        <v>2.2999999999999998</v>
      </c>
      <c r="D37" s="8494">
        <v>16000</v>
      </c>
      <c r="E37" s="8495">
        <f t="shared" si="0"/>
        <v>15571.2</v>
      </c>
      <c r="F37" s="8496">
        <v>42</v>
      </c>
      <c r="G37" s="8493">
        <v>10.15</v>
      </c>
      <c r="H37" s="8497">
        <v>10.3</v>
      </c>
      <c r="I37" s="8494">
        <v>16000</v>
      </c>
      <c r="J37" s="8495">
        <f t="shared" si="1"/>
        <v>15571.2</v>
      </c>
      <c r="K37" s="8496">
        <v>74</v>
      </c>
      <c r="L37" s="8497">
        <v>18.149999999999999</v>
      </c>
      <c r="M37" s="8493">
        <v>18.3</v>
      </c>
      <c r="N37" s="8494">
        <v>16000</v>
      </c>
      <c r="O37" s="8495">
        <f t="shared" si="2"/>
        <v>15571.2</v>
      </c>
      <c r="P37" s="8498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8499">
        <v>11</v>
      </c>
      <c r="B38" s="8500">
        <v>2.2999999999999998</v>
      </c>
      <c r="C38" s="8501">
        <v>2.4500000000000002</v>
      </c>
      <c r="D38" s="8502">
        <v>16000</v>
      </c>
      <c r="E38" s="8503">
        <f t="shared" si="0"/>
        <v>15571.2</v>
      </c>
      <c r="F38" s="8504">
        <v>43</v>
      </c>
      <c r="G38" s="8505">
        <v>10.3</v>
      </c>
      <c r="H38" s="8506">
        <v>10.45</v>
      </c>
      <c r="I38" s="8502">
        <v>16000</v>
      </c>
      <c r="J38" s="8503">
        <f t="shared" si="1"/>
        <v>15571.2</v>
      </c>
      <c r="K38" s="8504">
        <v>75</v>
      </c>
      <c r="L38" s="8506">
        <v>18.3</v>
      </c>
      <c r="M38" s="8505">
        <v>18.45</v>
      </c>
      <c r="N38" s="8502">
        <v>16000</v>
      </c>
      <c r="O38" s="8503">
        <f t="shared" si="2"/>
        <v>15571.2</v>
      </c>
      <c r="P38" s="8507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8508">
        <v>12</v>
      </c>
      <c r="B39" s="8508">
        <v>2.4500000000000002</v>
      </c>
      <c r="C39" s="8509">
        <v>3</v>
      </c>
      <c r="D39" s="8510">
        <v>16000</v>
      </c>
      <c r="E39" s="8511">
        <f t="shared" si="0"/>
        <v>15571.2</v>
      </c>
      <c r="F39" s="8512">
        <v>44</v>
      </c>
      <c r="G39" s="8509">
        <v>10.45</v>
      </c>
      <c r="H39" s="8513">
        <v>11</v>
      </c>
      <c r="I39" s="8510">
        <v>16000</v>
      </c>
      <c r="J39" s="8511">
        <f t="shared" si="1"/>
        <v>15571.2</v>
      </c>
      <c r="K39" s="8512">
        <v>76</v>
      </c>
      <c r="L39" s="8513">
        <v>18.45</v>
      </c>
      <c r="M39" s="8509">
        <v>19</v>
      </c>
      <c r="N39" s="8510">
        <v>16000</v>
      </c>
      <c r="O39" s="8511">
        <f t="shared" si="2"/>
        <v>15571.2</v>
      </c>
      <c r="P39" s="8514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8515">
        <v>13</v>
      </c>
      <c r="B40" s="8516">
        <v>3</v>
      </c>
      <c r="C40" s="8517">
        <v>3.15</v>
      </c>
      <c r="D40" s="8518">
        <v>16000</v>
      </c>
      <c r="E40" s="8519">
        <f t="shared" si="0"/>
        <v>15571.2</v>
      </c>
      <c r="F40" s="8520">
        <v>45</v>
      </c>
      <c r="G40" s="8521">
        <v>11</v>
      </c>
      <c r="H40" s="8522">
        <v>11.15</v>
      </c>
      <c r="I40" s="8518">
        <v>16000</v>
      </c>
      <c r="J40" s="8519">
        <f t="shared" si="1"/>
        <v>15571.2</v>
      </c>
      <c r="K40" s="8520">
        <v>77</v>
      </c>
      <c r="L40" s="8522">
        <v>19</v>
      </c>
      <c r="M40" s="8521">
        <v>19.149999999999999</v>
      </c>
      <c r="N40" s="8518">
        <v>16000</v>
      </c>
      <c r="O40" s="8519">
        <f t="shared" si="2"/>
        <v>15571.2</v>
      </c>
      <c r="P40" s="8523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8524">
        <v>14</v>
      </c>
      <c r="B41" s="8524">
        <v>3.15</v>
      </c>
      <c r="C41" s="8525">
        <v>3.3</v>
      </c>
      <c r="D41" s="8526">
        <v>16000</v>
      </c>
      <c r="E41" s="8527">
        <f t="shared" si="0"/>
        <v>15571.2</v>
      </c>
      <c r="F41" s="8528">
        <v>46</v>
      </c>
      <c r="G41" s="8529">
        <v>11.15</v>
      </c>
      <c r="H41" s="8525">
        <v>11.3</v>
      </c>
      <c r="I41" s="8526">
        <v>16000</v>
      </c>
      <c r="J41" s="8527">
        <f t="shared" si="1"/>
        <v>15571.2</v>
      </c>
      <c r="K41" s="8528">
        <v>78</v>
      </c>
      <c r="L41" s="8525">
        <v>19.149999999999999</v>
      </c>
      <c r="M41" s="8529">
        <v>19.3</v>
      </c>
      <c r="N41" s="8526">
        <v>16000</v>
      </c>
      <c r="O41" s="8527">
        <f t="shared" si="2"/>
        <v>15571.2</v>
      </c>
      <c r="P41" s="8530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8531">
        <v>15</v>
      </c>
      <c r="B42" s="8532">
        <v>3.3</v>
      </c>
      <c r="C42" s="8533">
        <v>3.45</v>
      </c>
      <c r="D42" s="8534">
        <v>16000</v>
      </c>
      <c r="E42" s="8535">
        <f t="shared" si="0"/>
        <v>15571.2</v>
      </c>
      <c r="F42" s="8536">
        <v>47</v>
      </c>
      <c r="G42" s="8537">
        <v>11.3</v>
      </c>
      <c r="H42" s="8538">
        <v>11.45</v>
      </c>
      <c r="I42" s="8534">
        <v>16000</v>
      </c>
      <c r="J42" s="8535">
        <f t="shared" si="1"/>
        <v>15571.2</v>
      </c>
      <c r="K42" s="8536">
        <v>79</v>
      </c>
      <c r="L42" s="8538">
        <v>19.3</v>
      </c>
      <c r="M42" s="8537">
        <v>19.45</v>
      </c>
      <c r="N42" s="8534">
        <v>16000</v>
      </c>
      <c r="O42" s="8535">
        <f t="shared" si="2"/>
        <v>15571.2</v>
      </c>
      <c r="P42" s="8539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8540">
        <v>16</v>
      </c>
      <c r="B43" s="8540">
        <v>3.45</v>
      </c>
      <c r="C43" s="8541">
        <v>4</v>
      </c>
      <c r="D43" s="8542">
        <v>16000</v>
      </c>
      <c r="E43" s="8543">
        <f t="shared" si="0"/>
        <v>15571.2</v>
      </c>
      <c r="F43" s="8544">
        <v>48</v>
      </c>
      <c r="G43" s="8545">
        <v>11.45</v>
      </c>
      <c r="H43" s="8541">
        <v>12</v>
      </c>
      <c r="I43" s="8542">
        <v>16000</v>
      </c>
      <c r="J43" s="8543">
        <f t="shared" si="1"/>
        <v>15571.2</v>
      </c>
      <c r="K43" s="8544">
        <v>80</v>
      </c>
      <c r="L43" s="8541">
        <v>19.45</v>
      </c>
      <c r="M43" s="8541">
        <v>20</v>
      </c>
      <c r="N43" s="8542">
        <v>16000</v>
      </c>
      <c r="O43" s="8543">
        <f t="shared" si="2"/>
        <v>15571.2</v>
      </c>
      <c r="P43" s="8546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8547">
        <v>17</v>
      </c>
      <c r="B44" s="8548">
        <v>4</v>
      </c>
      <c r="C44" s="8549">
        <v>4.1500000000000004</v>
      </c>
      <c r="D44" s="8550">
        <v>16000</v>
      </c>
      <c r="E44" s="8551">
        <f t="shared" si="0"/>
        <v>15571.2</v>
      </c>
      <c r="F44" s="8552">
        <v>49</v>
      </c>
      <c r="G44" s="8553">
        <v>12</v>
      </c>
      <c r="H44" s="8554">
        <v>12.15</v>
      </c>
      <c r="I44" s="8550">
        <v>16000</v>
      </c>
      <c r="J44" s="8551">
        <f t="shared" si="1"/>
        <v>15571.2</v>
      </c>
      <c r="K44" s="8552">
        <v>81</v>
      </c>
      <c r="L44" s="8554">
        <v>20</v>
      </c>
      <c r="M44" s="8553">
        <v>20.149999999999999</v>
      </c>
      <c r="N44" s="8550">
        <v>16000</v>
      </c>
      <c r="O44" s="8551">
        <f t="shared" si="2"/>
        <v>15571.2</v>
      </c>
      <c r="P44" s="8555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8556">
        <v>18</v>
      </c>
      <c r="B45" s="8556">
        <v>4.1500000000000004</v>
      </c>
      <c r="C45" s="8557">
        <v>4.3</v>
      </c>
      <c r="D45" s="8558">
        <v>16000</v>
      </c>
      <c r="E45" s="8559">
        <f t="shared" si="0"/>
        <v>15571.2</v>
      </c>
      <c r="F45" s="8560">
        <v>50</v>
      </c>
      <c r="G45" s="8561">
        <v>12.15</v>
      </c>
      <c r="H45" s="8557">
        <v>12.3</v>
      </c>
      <c r="I45" s="8558">
        <v>16000</v>
      </c>
      <c r="J45" s="8559">
        <f t="shared" si="1"/>
        <v>15571.2</v>
      </c>
      <c r="K45" s="8560">
        <v>82</v>
      </c>
      <c r="L45" s="8557">
        <v>20.149999999999999</v>
      </c>
      <c r="M45" s="8561">
        <v>20.3</v>
      </c>
      <c r="N45" s="8558">
        <v>16000</v>
      </c>
      <c r="O45" s="8559">
        <f t="shared" si="2"/>
        <v>15571.2</v>
      </c>
      <c r="P45" s="8562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8563">
        <v>19</v>
      </c>
      <c r="B46" s="8564">
        <v>4.3</v>
      </c>
      <c r="C46" s="8565">
        <v>4.45</v>
      </c>
      <c r="D46" s="8566">
        <v>16000</v>
      </c>
      <c r="E46" s="8567">
        <f t="shared" si="0"/>
        <v>15571.2</v>
      </c>
      <c r="F46" s="8568">
        <v>51</v>
      </c>
      <c r="G46" s="8569">
        <v>12.3</v>
      </c>
      <c r="H46" s="8570">
        <v>12.45</v>
      </c>
      <c r="I46" s="8566">
        <v>16000</v>
      </c>
      <c r="J46" s="8567">
        <f t="shared" si="1"/>
        <v>15571.2</v>
      </c>
      <c r="K46" s="8568">
        <v>83</v>
      </c>
      <c r="L46" s="8570">
        <v>20.3</v>
      </c>
      <c r="M46" s="8569">
        <v>20.45</v>
      </c>
      <c r="N46" s="8566">
        <v>16000</v>
      </c>
      <c r="O46" s="8567">
        <f t="shared" si="2"/>
        <v>15571.2</v>
      </c>
      <c r="P46" s="8571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8572">
        <v>20</v>
      </c>
      <c r="B47" s="8572">
        <v>4.45</v>
      </c>
      <c r="C47" s="8573">
        <v>5</v>
      </c>
      <c r="D47" s="8574">
        <v>16000</v>
      </c>
      <c r="E47" s="8575">
        <f t="shared" si="0"/>
        <v>15571.2</v>
      </c>
      <c r="F47" s="8576">
        <v>52</v>
      </c>
      <c r="G47" s="8577">
        <v>12.45</v>
      </c>
      <c r="H47" s="8573">
        <v>13</v>
      </c>
      <c r="I47" s="8574">
        <v>16000</v>
      </c>
      <c r="J47" s="8575">
        <f t="shared" si="1"/>
        <v>15571.2</v>
      </c>
      <c r="K47" s="8576">
        <v>84</v>
      </c>
      <c r="L47" s="8573">
        <v>20.45</v>
      </c>
      <c r="M47" s="8577">
        <v>21</v>
      </c>
      <c r="N47" s="8574">
        <v>16000</v>
      </c>
      <c r="O47" s="8575">
        <f t="shared" si="2"/>
        <v>15571.2</v>
      </c>
      <c r="P47" s="8578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8579">
        <v>21</v>
      </c>
      <c r="B48" s="8580">
        <v>5</v>
      </c>
      <c r="C48" s="8581">
        <v>5.15</v>
      </c>
      <c r="D48" s="8582">
        <v>16000</v>
      </c>
      <c r="E48" s="8583">
        <f t="shared" si="0"/>
        <v>15571.2</v>
      </c>
      <c r="F48" s="8584">
        <v>53</v>
      </c>
      <c r="G48" s="8580">
        <v>13</v>
      </c>
      <c r="H48" s="8585">
        <v>13.15</v>
      </c>
      <c r="I48" s="8582">
        <v>16000</v>
      </c>
      <c r="J48" s="8583">
        <f t="shared" si="1"/>
        <v>15571.2</v>
      </c>
      <c r="K48" s="8584">
        <v>85</v>
      </c>
      <c r="L48" s="8585">
        <v>21</v>
      </c>
      <c r="M48" s="8580">
        <v>21.15</v>
      </c>
      <c r="N48" s="8582">
        <v>16000</v>
      </c>
      <c r="O48" s="8583">
        <f t="shared" si="2"/>
        <v>15571.2</v>
      </c>
      <c r="P48" s="8586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8587">
        <v>22</v>
      </c>
      <c r="B49" s="8588">
        <v>5.15</v>
      </c>
      <c r="C49" s="8589">
        <v>5.3</v>
      </c>
      <c r="D49" s="8590">
        <v>16000</v>
      </c>
      <c r="E49" s="8591">
        <f t="shared" si="0"/>
        <v>15571.2</v>
      </c>
      <c r="F49" s="8592">
        <v>54</v>
      </c>
      <c r="G49" s="8593">
        <v>13.15</v>
      </c>
      <c r="H49" s="8589">
        <v>13.3</v>
      </c>
      <c r="I49" s="8590">
        <v>16000</v>
      </c>
      <c r="J49" s="8591">
        <f t="shared" si="1"/>
        <v>15571.2</v>
      </c>
      <c r="K49" s="8592">
        <v>86</v>
      </c>
      <c r="L49" s="8589">
        <v>21.15</v>
      </c>
      <c r="M49" s="8593">
        <v>21.3</v>
      </c>
      <c r="N49" s="8590">
        <v>16000</v>
      </c>
      <c r="O49" s="8591">
        <f t="shared" si="2"/>
        <v>15571.2</v>
      </c>
      <c r="P49" s="8594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8595">
        <v>23</v>
      </c>
      <c r="B50" s="8596">
        <v>5.3</v>
      </c>
      <c r="C50" s="8597">
        <v>5.45</v>
      </c>
      <c r="D50" s="8598">
        <v>16000</v>
      </c>
      <c r="E50" s="8599">
        <f t="shared" si="0"/>
        <v>15571.2</v>
      </c>
      <c r="F50" s="8600">
        <v>55</v>
      </c>
      <c r="G50" s="8596">
        <v>13.3</v>
      </c>
      <c r="H50" s="8601">
        <v>13.45</v>
      </c>
      <c r="I50" s="8598">
        <v>16000</v>
      </c>
      <c r="J50" s="8599">
        <f t="shared" si="1"/>
        <v>15571.2</v>
      </c>
      <c r="K50" s="8600">
        <v>87</v>
      </c>
      <c r="L50" s="8601">
        <v>21.3</v>
      </c>
      <c r="M50" s="8596">
        <v>21.45</v>
      </c>
      <c r="N50" s="8598">
        <v>16000</v>
      </c>
      <c r="O50" s="8599">
        <f t="shared" si="2"/>
        <v>15571.2</v>
      </c>
      <c r="P50" s="8602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8603">
        <v>24</v>
      </c>
      <c r="B51" s="8604">
        <v>5.45</v>
      </c>
      <c r="C51" s="8605">
        <v>6</v>
      </c>
      <c r="D51" s="8606">
        <v>16000</v>
      </c>
      <c r="E51" s="8607">
        <f t="shared" si="0"/>
        <v>15571.2</v>
      </c>
      <c r="F51" s="8608">
        <v>56</v>
      </c>
      <c r="G51" s="8609">
        <v>13.45</v>
      </c>
      <c r="H51" s="8605">
        <v>14</v>
      </c>
      <c r="I51" s="8606">
        <v>16000</v>
      </c>
      <c r="J51" s="8607">
        <f t="shared" si="1"/>
        <v>15571.2</v>
      </c>
      <c r="K51" s="8608">
        <v>88</v>
      </c>
      <c r="L51" s="8605">
        <v>21.45</v>
      </c>
      <c r="M51" s="8609">
        <v>22</v>
      </c>
      <c r="N51" s="8606">
        <v>16000</v>
      </c>
      <c r="O51" s="8607">
        <f t="shared" si="2"/>
        <v>15571.2</v>
      </c>
      <c r="P51" s="8610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8611">
        <v>25</v>
      </c>
      <c r="B52" s="8612">
        <v>6</v>
      </c>
      <c r="C52" s="8613">
        <v>6.15</v>
      </c>
      <c r="D52" s="8614">
        <v>16000</v>
      </c>
      <c r="E52" s="8615">
        <f t="shared" si="0"/>
        <v>15571.2</v>
      </c>
      <c r="F52" s="8616">
        <v>57</v>
      </c>
      <c r="G52" s="8612">
        <v>14</v>
      </c>
      <c r="H52" s="8617">
        <v>14.15</v>
      </c>
      <c r="I52" s="8614">
        <v>16000</v>
      </c>
      <c r="J52" s="8615">
        <f t="shared" si="1"/>
        <v>15571.2</v>
      </c>
      <c r="K52" s="8616">
        <v>89</v>
      </c>
      <c r="L52" s="8617">
        <v>22</v>
      </c>
      <c r="M52" s="8612">
        <v>22.15</v>
      </c>
      <c r="N52" s="8614">
        <v>16000</v>
      </c>
      <c r="O52" s="8615">
        <f t="shared" si="2"/>
        <v>15571.2</v>
      </c>
      <c r="P52" s="8618"/>
      <c r="Q52" s="1" t="s">
        <v>163</v>
      </c>
      <c r="R52" s="1"/>
      <c r="S52" s="10733">
        <f>AVERAGE(S28:S51)</f>
        <v>16000</v>
      </c>
    </row>
    <row r="53" spans="1:19" x14ac:dyDescent="0.2">
      <c r="A53" s="8619">
        <v>26</v>
      </c>
      <c r="B53" s="8620">
        <v>6.15</v>
      </c>
      <c r="C53" s="8621">
        <v>6.3</v>
      </c>
      <c r="D53" s="8622">
        <v>16000</v>
      </c>
      <c r="E53" s="8623">
        <f t="shared" si="0"/>
        <v>15571.2</v>
      </c>
      <c r="F53" s="8624">
        <v>58</v>
      </c>
      <c r="G53" s="8625">
        <v>14.15</v>
      </c>
      <c r="H53" s="8621">
        <v>14.3</v>
      </c>
      <c r="I53" s="8622">
        <v>16000</v>
      </c>
      <c r="J53" s="8623">
        <f t="shared" si="1"/>
        <v>15571.2</v>
      </c>
      <c r="K53" s="8624">
        <v>90</v>
      </c>
      <c r="L53" s="8621">
        <v>22.15</v>
      </c>
      <c r="M53" s="8625">
        <v>22.3</v>
      </c>
      <c r="N53" s="8622">
        <v>16000</v>
      </c>
      <c r="O53" s="8623">
        <f t="shared" si="2"/>
        <v>15571.2</v>
      </c>
      <c r="P53" s="8626"/>
    </row>
    <row r="54" spans="1:19" x14ac:dyDescent="0.2">
      <c r="A54" s="8627">
        <v>27</v>
      </c>
      <c r="B54" s="8628">
        <v>6.3</v>
      </c>
      <c r="C54" s="8629">
        <v>6.45</v>
      </c>
      <c r="D54" s="8630">
        <v>16000</v>
      </c>
      <c r="E54" s="8631">
        <f t="shared" si="0"/>
        <v>15571.2</v>
      </c>
      <c r="F54" s="8632">
        <v>59</v>
      </c>
      <c r="G54" s="8628">
        <v>14.3</v>
      </c>
      <c r="H54" s="8633">
        <v>14.45</v>
      </c>
      <c r="I54" s="8630">
        <v>16000</v>
      </c>
      <c r="J54" s="8631">
        <f t="shared" si="1"/>
        <v>15571.2</v>
      </c>
      <c r="K54" s="8632">
        <v>91</v>
      </c>
      <c r="L54" s="8633">
        <v>22.3</v>
      </c>
      <c r="M54" s="8628">
        <v>22.45</v>
      </c>
      <c r="N54" s="8630">
        <v>16000</v>
      </c>
      <c r="O54" s="8631">
        <f t="shared" si="2"/>
        <v>15571.2</v>
      </c>
      <c r="P54" s="8634"/>
    </row>
    <row r="55" spans="1:19" x14ac:dyDescent="0.2">
      <c r="A55" s="8635">
        <v>28</v>
      </c>
      <c r="B55" s="8636">
        <v>6.45</v>
      </c>
      <c r="C55" s="8637">
        <v>7</v>
      </c>
      <c r="D55" s="8638">
        <v>16000</v>
      </c>
      <c r="E55" s="8639">
        <f t="shared" si="0"/>
        <v>15571.2</v>
      </c>
      <c r="F55" s="8640">
        <v>60</v>
      </c>
      <c r="G55" s="8641">
        <v>14.45</v>
      </c>
      <c r="H55" s="8641">
        <v>15</v>
      </c>
      <c r="I55" s="8638">
        <v>16000</v>
      </c>
      <c r="J55" s="8639">
        <f t="shared" si="1"/>
        <v>15571.2</v>
      </c>
      <c r="K55" s="8640">
        <v>92</v>
      </c>
      <c r="L55" s="8637">
        <v>22.45</v>
      </c>
      <c r="M55" s="8641">
        <v>23</v>
      </c>
      <c r="N55" s="8638">
        <v>16000</v>
      </c>
      <c r="O55" s="8639">
        <f t="shared" si="2"/>
        <v>15571.2</v>
      </c>
      <c r="P55" s="8642"/>
    </row>
    <row r="56" spans="1:19" x14ac:dyDescent="0.2">
      <c r="A56" s="8643">
        <v>29</v>
      </c>
      <c r="B56" s="8644">
        <v>7</v>
      </c>
      <c r="C56" s="8645">
        <v>7.15</v>
      </c>
      <c r="D56" s="8646">
        <v>16000</v>
      </c>
      <c r="E56" s="8647">
        <f t="shared" si="0"/>
        <v>15571.2</v>
      </c>
      <c r="F56" s="8648">
        <v>61</v>
      </c>
      <c r="G56" s="8644">
        <v>15</v>
      </c>
      <c r="H56" s="8644">
        <v>15.15</v>
      </c>
      <c r="I56" s="8646">
        <v>16000</v>
      </c>
      <c r="J56" s="8647">
        <f t="shared" si="1"/>
        <v>15571.2</v>
      </c>
      <c r="K56" s="8648">
        <v>93</v>
      </c>
      <c r="L56" s="8649">
        <v>23</v>
      </c>
      <c r="M56" s="8644">
        <v>23.15</v>
      </c>
      <c r="N56" s="8646">
        <v>16000</v>
      </c>
      <c r="O56" s="8647">
        <f t="shared" si="2"/>
        <v>15571.2</v>
      </c>
      <c r="P56" s="8650"/>
    </row>
    <row r="57" spans="1:19" x14ac:dyDescent="0.2">
      <c r="A57" s="8651">
        <v>30</v>
      </c>
      <c r="B57" s="8652">
        <v>7.15</v>
      </c>
      <c r="C57" s="8653">
        <v>7.3</v>
      </c>
      <c r="D57" s="8654">
        <v>16000</v>
      </c>
      <c r="E57" s="8655">
        <f t="shared" si="0"/>
        <v>15571.2</v>
      </c>
      <c r="F57" s="8656">
        <v>62</v>
      </c>
      <c r="G57" s="8657">
        <v>15.15</v>
      </c>
      <c r="H57" s="8657">
        <v>15.3</v>
      </c>
      <c r="I57" s="8654">
        <v>16000</v>
      </c>
      <c r="J57" s="8655">
        <f t="shared" si="1"/>
        <v>15571.2</v>
      </c>
      <c r="K57" s="8656">
        <v>94</v>
      </c>
      <c r="L57" s="8657">
        <v>23.15</v>
      </c>
      <c r="M57" s="8657">
        <v>23.3</v>
      </c>
      <c r="N57" s="8654">
        <v>16000</v>
      </c>
      <c r="O57" s="8655">
        <f t="shared" si="2"/>
        <v>15571.2</v>
      </c>
      <c r="P57" s="8658"/>
    </row>
    <row r="58" spans="1:19" x14ac:dyDescent="0.2">
      <c r="A58" s="8659">
        <v>31</v>
      </c>
      <c r="B58" s="8660">
        <v>7.3</v>
      </c>
      <c r="C58" s="8661">
        <v>7.45</v>
      </c>
      <c r="D58" s="8662">
        <v>16000</v>
      </c>
      <c r="E58" s="8663">
        <f t="shared" si="0"/>
        <v>15571.2</v>
      </c>
      <c r="F58" s="8664">
        <v>63</v>
      </c>
      <c r="G58" s="8660">
        <v>15.3</v>
      </c>
      <c r="H58" s="8660">
        <v>15.45</v>
      </c>
      <c r="I58" s="8662">
        <v>16000</v>
      </c>
      <c r="J58" s="8663">
        <f t="shared" si="1"/>
        <v>15571.2</v>
      </c>
      <c r="K58" s="8664">
        <v>95</v>
      </c>
      <c r="L58" s="8660">
        <v>23.3</v>
      </c>
      <c r="M58" s="8660">
        <v>23.45</v>
      </c>
      <c r="N58" s="8662">
        <v>16000</v>
      </c>
      <c r="O58" s="8663">
        <f t="shared" si="2"/>
        <v>15571.2</v>
      </c>
      <c r="P58" s="8665"/>
    </row>
    <row r="59" spans="1:19" x14ac:dyDescent="0.2">
      <c r="A59" s="8666">
        <v>32</v>
      </c>
      <c r="B59" s="8667">
        <v>7.45</v>
      </c>
      <c r="C59" s="8668">
        <v>8</v>
      </c>
      <c r="D59" s="8669">
        <v>16000</v>
      </c>
      <c r="E59" s="8670">
        <f t="shared" si="0"/>
        <v>15571.2</v>
      </c>
      <c r="F59" s="8671">
        <v>64</v>
      </c>
      <c r="G59" s="8672">
        <v>15.45</v>
      </c>
      <c r="H59" s="8672">
        <v>16</v>
      </c>
      <c r="I59" s="8669">
        <v>16000</v>
      </c>
      <c r="J59" s="8670">
        <f t="shared" si="1"/>
        <v>15571.2</v>
      </c>
      <c r="K59" s="8671">
        <v>96</v>
      </c>
      <c r="L59" s="8672">
        <v>23.45</v>
      </c>
      <c r="M59" s="8672">
        <v>24</v>
      </c>
      <c r="N59" s="8669">
        <v>16000</v>
      </c>
      <c r="O59" s="8670">
        <f t="shared" si="2"/>
        <v>15571.2</v>
      </c>
      <c r="P59" s="8673"/>
    </row>
    <row r="60" spans="1:19" x14ac:dyDescent="0.2">
      <c r="A60" s="8674" t="s">
        <v>27</v>
      </c>
      <c r="B60" s="8675"/>
      <c r="C60" s="8675"/>
      <c r="D60" s="8676">
        <f>SUM(D28:D59)</f>
        <v>512000</v>
      </c>
      <c r="E60" s="8677">
        <f>SUM(E28:E59)</f>
        <v>498278.40000000026</v>
      </c>
      <c r="F60" s="8675"/>
      <c r="G60" s="8675"/>
      <c r="H60" s="8675"/>
      <c r="I60" s="8676">
        <f>SUM(I28:I59)</f>
        <v>512000</v>
      </c>
      <c r="J60" s="8677">
        <f>SUM(J28:J59)</f>
        <v>498278.40000000026</v>
      </c>
      <c r="K60" s="8675"/>
      <c r="L60" s="8675"/>
      <c r="M60" s="8675"/>
      <c r="N60" s="8675">
        <f>SUM(N28:N59)</f>
        <v>512000</v>
      </c>
      <c r="O60" s="8677">
        <f>SUM(O28:O59)</f>
        <v>498278.40000000026</v>
      </c>
      <c r="P60" s="8678"/>
    </row>
    <row r="64" spans="1:19" x14ac:dyDescent="0.2">
      <c r="A64" t="s">
        <v>107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8679"/>
      <c r="B66" s="8680"/>
      <c r="C66" s="8680"/>
      <c r="D66" s="8681"/>
      <c r="E66" s="8680"/>
      <c r="F66" s="8680"/>
      <c r="G66" s="8680"/>
      <c r="H66" s="8680"/>
      <c r="I66" s="8681"/>
      <c r="J66" s="8682"/>
      <c r="K66" s="8680"/>
      <c r="L66" s="8680"/>
      <c r="M66" s="8680"/>
      <c r="N66" s="8680"/>
      <c r="O66" s="8680"/>
      <c r="P66" s="8683"/>
    </row>
    <row r="67" spans="1:16" x14ac:dyDescent="0.2">
      <c r="A67" s="8684" t="s">
        <v>28</v>
      </c>
      <c r="B67" s="8685"/>
      <c r="C67" s="8685"/>
      <c r="D67" s="8686"/>
      <c r="E67" s="8687"/>
      <c r="F67" s="8685"/>
      <c r="G67" s="8685"/>
      <c r="H67" s="8687"/>
      <c r="I67" s="8686"/>
      <c r="J67" s="8688"/>
      <c r="K67" s="8685"/>
      <c r="L67" s="8685"/>
      <c r="M67" s="8685"/>
      <c r="N67" s="8685"/>
      <c r="O67" s="8685"/>
      <c r="P67" s="8689"/>
    </row>
    <row r="68" spans="1:16" x14ac:dyDescent="0.2">
      <c r="A68" s="8690"/>
      <c r="B68" s="8691"/>
      <c r="C68" s="8691"/>
      <c r="D68" s="8691"/>
      <c r="E68" s="8691"/>
      <c r="F68" s="8691"/>
      <c r="G68" s="8691"/>
      <c r="H68" s="8691"/>
      <c r="I68" s="8691"/>
      <c r="J68" s="8691"/>
      <c r="K68" s="8691"/>
      <c r="L68" s="8692"/>
      <c r="M68" s="8692"/>
      <c r="N68" s="8692"/>
      <c r="O68" s="8692"/>
      <c r="P68" s="8693"/>
    </row>
    <row r="69" spans="1:16" x14ac:dyDescent="0.2">
      <c r="A69" s="8694"/>
      <c r="B69" s="8695"/>
      <c r="C69" s="8695"/>
      <c r="D69" s="8696"/>
      <c r="E69" s="8697"/>
      <c r="F69" s="8695"/>
      <c r="G69" s="8695"/>
      <c r="H69" s="8697"/>
      <c r="I69" s="8696"/>
      <c r="J69" s="8698"/>
      <c r="K69" s="8695"/>
      <c r="L69" s="8695"/>
      <c r="M69" s="8695"/>
      <c r="N69" s="8695"/>
      <c r="O69" s="8695"/>
      <c r="P69" s="8699"/>
    </row>
    <row r="70" spans="1:16" x14ac:dyDescent="0.2">
      <c r="A70" s="8700"/>
      <c r="B70" s="8701"/>
      <c r="C70" s="8701"/>
      <c r="D70" s="8702"/>
      <c r="E70" s="8703"/>
      <c r="F70" s="8701"/>
      <c r="G70" s="8701"/>
      <c r="H70" s="8703"/>
      <c r="I70" s="8702"/>
      <c r="J70" s="8701"/>
      <c r="K70" s="8701"/>
      <c r="L70" s="8701"/>
      <c r="M70" s="8701"/>
      <c r="N70" s="8701"/>
      <c r="O70" s="8701"/>
      <c r="P70" s="8704"/>
    </row>
    <row r="71" spans="1:16" x14ac:dyDescent="0.2">
      <c r="A71" s="8705"/>
      <c r="B71" s="8706"/>
      <c r="C71" s="8706"/>
      <c r="D71" s="8707"/>
      <c r="E71" s="8708"/>
      <c r="F71" s="8706"/>
      <c r="G71" s="8706"/>
      <c r="H71" s="8708"/>
      <c r="I71" s="8707"/>
      <c r="J71" s="8706"/>
      <c r="K71" s="8706"/>
      <c r="L71" s="8706"/>
      <c r="M71" s="8706"/>
      <c r="N71" s="8706"/>
      <c r="O71" s="8706"/>
      <c r="P71" s="8709"/>
    </row>
    <row r="72" spans="1:16" x14ac:dyDescent="0.2">
      <c r="A72" s="8710"/>
      <c r="B72" s="8711"/>
      <c r="C72" s="8711"/>
      <c r="D72" s="8712"/>
      <c r="E72" s="8713"/>
      <c r="F72" s="8711"/>
      <c r="G72" s="8711"/>
      <c r="H72" s="8713"/>
      <c r="I72" s="8712"/>
      <c r="J72" s="8711"/>
      <c r="K72" s="8711"/>
      <c r="L72" s="8711"/>
      <c r="M72" s="8711" t="s">
        <v>29</v>
      </c>
      <c r="N72" s="8711"/>
      <c r="O72" s="8711"/>
      <c r="P72" s="8714"/>
    </row>
    <row r="73" spans="1:16" x14ac:dyDescent="0.2">
      <c r="A73" s="8715"/>
      <c r="B73" s="8716"/>
      <c r="C73" s="8716"/>
      <c r="D73" s="8717"/>
      <c r="E73" s="8718"/>
      <c r="F73" s="8716"/>
      <c r="G73" s="8716"/>
      <c r="H73" s="8718"/>
      <c r="I73" s="8717"/>
      <c r="J73" s="8716"/>
      <c r="K73" s="8716"/>
      <c r="L73" s="8716"/>
      <c r="M73" s="8716" t="s">
        <v>30</v>
      </c>
      <c r="N73" s="8716"/>
      <c r="O73" s="8716"/>
      <c r="P73" s="8719"/>
    </row>
    <row r="74" spans="1:16" ht="15.75" x14ac:dyDescent="0.25">
      <c r="E74" s="8720"/>
      <c r="H74" s="8720"/>
    </row>
    <row r="75" spans="1:16" ht="15.75" x14ac:dyDescent="0.25">
      <c r="C75" s="8721"/>
      <c r="E75" s="8722"/>
      <c r="H75" s="8722"/>
    </row>
    <row r="76" spans="1:16" ht="15.75" x14ac:dyDescent="0.25">
      <c r="E76" s="8723"/>
      <c r="H76" s="8723"/>
    </row>
    <row r="77" spans="1:16" ht="15.75" x14ac:dyDescent="0.25">
      <c r="E77" s="8724"/>
      <c r="H77" s="8724"/>
    </row>
    <row r="78" spans="1:16" ht="15.75" x14ac:dyDescent="0.25">
      <c r="E78" s="8725"/>
      <c r="H78" s="8725"/>
    </row>
    <row r="79" spans="1:16" ht="15.75" x14ac:dyDescent="0.25">
      <c r="E79" s="8726"/>
      <c r="H79" s="8726"/>
    </row>
    <row r="80" spans="1:16" ht="15.75" x14ac:dyDescent="0.25">
      <c r="E80" s="8727"/>
      <c r="H80" s="8727"/>
    </row>
    <row r="81" spans="5:13" ht="15.75" x14ac:dyDescent="0.25">
      <c r="E81" s="8728"/>
      <c r="H81" s="8728"/>
    </row>
    <row r="82" spans="5:13" ht="15.75" x14ac:dyDescent="0.25">
      <c r="E82" s="8729"/>
      <c r="H82" s="8729"/>
    </row>
    <row r="83" spans="5:13" ht="15.75" x14ac:dyDescent="0.25">
      <c r="E83" s="8730"/>
      <c r="H83" s="8730"/>
    </row>
    <row r="84" spans="5:13" ht="15.75" x14ac:dyDescent="0.25">
      <c r="E84" s="8731"/>
      <c r="H84" s="8731"/>
    </row>
    <row r="85" spans="5:13" ht="15.75" x14ac:dyDescent="0.25">
      <c r="E85" s="8732"/>
      <c r="H85" s="8732"/>
    </row>
    <row r="86" spans="5:13" ht="15.75" x14ac:dyDescent="0.25">
      <c r="E86" s="8733"/>
      <c r="H86" s="8733"/>
    </row>
    <row r="87" spans="5:13" ht="15.75" x14ac:dyDescent="0.25">
      <c r="E87" s="8734"/>
      <c r="H87" s="8734"/>
    </row>
    <row r="88" spans="5:13" ht="15.75" x14ac:dyDescent="0.25">
      <c r="E88" s="8735"/>
      <c r="H88" s="8735"/>
    </row>
    <row r="89" spans="5:13" ht="15.75" x14ac:dyDescent="0.25">
      <c r="E89" s="8736"/>
      <c r="H89" s="8736"/>
    </row>
    <row r="90" spans="5:13" ht="15.75" x14ac:dyDescent="0.25">
      <c r="E90" s="8737"/>
      <c r="H90" s="8737"/>
    </row>
    <row r="91" spans="5:13" ht="15.75" x14ac:dyDescent="0.25">
      <c r="E91" s="8738"/>
      <c r="H91" s="8738"/>
    </row>
    <row r="92" spans="5:13" ht="15.75" x14ac:dyDescent="0.25">
      <c r="E92" s="8739"/>
      <c r="H92" s="8739"/>
    </row>
    <row r="93" spans="5:13" ht="15.75" x14ac:dyDescent="0.25">
      <c r="E93" s="8740"/>
      <c r="H93" s="8740"/>
    </row>
    <row r="94" spans="5:13" ht="15.75" x14ac:dyDescent="0.25">
      <c r="E94" s="8741"/>
      <c r="H94" s="8741"/>
    </row>
    <row r="95" spans="5:13" ht="15.75" x14ac:dyDescent="0.25">
      <c r="E95" s="8742"/>
      <c r="H95" s="8742"/>
    </row>
    <row r="96" spans="5:13" ht="15.75" x14ac:dyDescent="0.25">
      <c r="E96" s="8743"/>
      <c r="H96" s="8743"/>
      <c r="M96" s="8744" t="s">
        <v>8</v>
      </c>
    </row>
    <row r="97" spans="5:14" ht="15.75" x14ac:dyDescent="0.25">
      <c r="E97" s="8745"/>
      <c r="H97" s="8745"/>
    </row>
    <row r="98" spans="5:14" ht="15.75" x14ac:dyDescent="0.25">
      <c r="E98" s="8746"/>
      <c r="H98" s="8746"/>
    </row>
    <row r="99" spans="5:14" ht="15.75" x14ac:dyDescent="0.25">
      <c r="E99" s="8747"/>
      <c r="H99" s="8747"/>
    </row>
    <row r="101" spans="5:14" x14ac:dyDescent="0.2">
      <c r="N101" s="8748"/>
    </row>
    <row r="126" spans="4:4" x14ac:dyDescent="0.2">
      <c r="D126" s="8749"/>
    </row>
  </sheetData>
  <mergeCells count="1">
    <mergeCell ref="Q27:R27"/>
  </mergeCells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1"/>
  </cols>
  <sheetData>
    <row r="1" spans="1:16" ht="12.75" customHeight="1" x14ac:dyDescent="0.2">
      <c r="A1" s="8754"/>
      <c r="B1" s="8755"/>
      <c r="C1" s="8755"/>
      <c r="D1" s="8756"/>
      <c r="E1" s="8755"/>
      <c r="F1" s="8755"/>
      <c r="G1" s="8755"/>
      <c r="H1" s="8755"/>
      <c r="I1" s="8756"/>
      <c r="J1" s="8755"/>
      <c r="K1" s="8755"/>
      <c r="L1" s="8755"/>
      <c r="M1" s="8755"/>
      <c r="N1" s="8755"/>
      <c r="O1" s="8755"/>
      <c r="P1" s="8757"/>
    </row>
    <row r="2" spans="1:16" ht="12.75" customHeight="1" x14ac:dyDescent="0.2">
      <c r="A2" s="8758" t="s">
        <v>0</v>
      </c>
      <c r="B2" s="8759"/>
      <c r="C2" s="8759"/>
      <c r="D2" s="8759"/>
      <c r="E2" s="8759"/>
      <c r="F2" s="8759"/>
      <c r="G2" s="8759"/>
      <c r="H2" s="8759"/>
      <c r="I2" s="8759"/>
      <c r="J2" s="8759"/>
      <c r="K2" s="8759"/>
      <c r="L2" s="8759"/>
      <c r="M2" s="8759"/>
      <c r="N2" s="8759"/>
      <c r="O2" s="8759"/>
      <c r="P2" s="8760"/>
    </row>
    <row r="3" spans="1:16" ht="12.75" customHeight="1" x14ac:dyDescent="0.2">
      <c r="A3" s="8761"/>
      <c r="B3" s="8762"/>
      <c r="C3" s="8762"/>
      <c r="D3" s="8762"/>
      <c r="E3" s="8762"/>
      <c r="F3" s="8762"/>
      <c r="G3" s="8762"/>
      <c r="H3" s="8762"/>
      <c r="I3" s="8762"/>
      <c r="J3" s="8762"/>
      <c r="K3" s="8762"/>
      <c r="L3" s="8762"/>
      <c r="M3" s="8762"/>
      <c r="N3" s="8762"/>
      <c r="O3" s="8762"/>
      <c r="P3" s="8763"/>
    </row>
    <row r="4" spans="1:16" ht="12.75" customHeight="1" x14ac:dyDescent="0.2">
      <c r="A4" s="8764" t="s">
        <v>121</v>
      </c>
      <c r="B4" s="8765"/>
      <c r="C4" s="8765"/>
      <c r="D4" s="8765"/>
      <c r="E4" s="8765"/>
      <c r="F4" s="8765"/>
      <c r="G4" s="8765"/>
      <c r="H4" s="8765"/>
      <c r="I4" s="8765"/>
      <c r="J4" s="8766"/>
      <c r="K4" s="8767"/>
      <c r="L4" s="8767"/>
      <c r="M4" s="8767"/>
      <c r="N4" s="8767"/>
      <c r="O4" s="8767"/>
      <c r="P4" s="8763"/>
    </row>
    <row r="5" spans="1:16" ht="12.75" customHeight="1" x14ac:dyDescent="0.2">
      <c r="A5" s="8768"/>
      <c r="B5" s="8767"/>
      <c r="C5" s="8767"/>
      <c r="D5" s="8769"/>
      <c r="E5" s="8767"/>
      <c r="F5" s="8767"/>
      <c r="G5" s="8767"/>
      <c r="H5" s="8767"/>
      <c r="I5" s="8769"/>
      <c r="J5" s="8767"/>
      <c r="K5" s="8767"/>
      <c r="L5" s="8767"/>
      <c r="M5" s="8767"/>
      <c r="N5" s="8767"/>
      <c r="O5" s="8767"/>
      <c r="P5" s="8763"/>
    </row>
    <row r="6" spans="1:16" ht="12.75" customHeight="1" x14ac:dyDescent="0.2">
      <c r="A6" s="8768" t="s">
        <v>2</v>
      </c>
      <c r="B6" s="8767"/>
      <c r="C6" s="8767"/>
      <c r="D6" s="8769"/>
      <c r="E6" s="8767"/>
      <c r="F6" s="8767"/>
      <c r="G6" s="8767"/>
      <c r="H6" s="8767"/>
      <c r="I6" s="8769"/>
      <c r="J6" s="8767"/>
      <c r="K6" s="8767"/>
      <c r="L6" s="8767"/>
      <c r="M6" s="8767"/>
      <c r="N6" s="8767"/>
      <c r="O6" s="8767"/>
      <c r="P6" s="8763"/>
    </row>
    <row r="7" spans="1:16" ht="12.75" customHeight="1" x14ac:dyDescent="0.2">
      <c r="A7" s="8768" t="s">
        <v>3</v>
      </c>
      <c r="B7" s="8767"/>
      <c r="C7" s="8767"/>
      <c r="D7" s="8769"/>
      <c r="E7" s="8767"/>
      <c r="F7" s="8767"/>
      <c r="G7" s="8767"/>
      <c r="H7" s="8767"/>
      <c r="I7" s="8769"/>
      <c r="J7" s="8767"/>
      <c r="K7" s="8767"/>
      <c r="L7" s="8767"/>
      <c r="M7" s="8767"/>
      <c r="N7" s="8767"/>
      <c r="O7" s="8767"/>
      <c r="P7" s="8763"/>
    </row>
    <row r="8" spans="1:16" ht="12.75" customHeight="1" x14ac:dyDescent="0.2">
      <c r="A8" s="8768" t="s">
        <v>4</v>
      </c>
      <c r="B8" s="8767"/>
      <c r="C8" s="8767"/>
      <c r="D8" s="8769"/>
      <c r="E8" s="8767"/>
      <c r="F8" s="8767"/>
      <c r="G8" s="8767"/>
      <c r="H8" s="8767"/>
      <c r="I8" s="8769"/>
      <c r="J8" s="8767"/>
      <c r="K8" s="8767"/>
      <c r="L8" s="8767"/>
      <c r="M8" s="8767"/>
      <c r="N8" s="8767"/>
      <c r="O8" s="8767"/>
      <c r="P8" s="8763"/>
    </row>
    <row r="9" spans="1:16" ht="12.75" customHeight="1" x14ac:dyDescent="0.2">
      <c r="A9" s="8770" t="s">
        <v>5</v>
      </c>
      <c r="B9" s="8771"/>
      <c r="C9" s="8771"/>
      <c r="D9" s="8772"/>
      <c r="E9" s="8771"/>
      <c r="F9" s="8771"/>
      <c r="G9" s="8771"/>
      <c r="H9" s="8771"/>
      <c r="I9" s="8772"/>
      <c r="J9" s="8771"/>
      <c r="K9" s="8771"/>
      <c r="L9" s="8771"/>
      <c r="M9" s="8771"/>
      <c r="N9" s="8771"/>
      <c r="O9" s="8771"/>
      <c r="P9" s="8773"/>
    </row>
    <row r="10" spans="1:16" ht="12.75" customHeight="1" x14ac:dyDescent="0.2">
      <c r="A10" s="8768" t="s">
        <v>6</v>
      </c>
      <c r="B10" s="8767"/>
      <c r="C10" s="8767"/>
      <c r="D10" s="8769"/>
      <c r="E10" s="8767"/>
      <c r="F10" s="8767"/>
      <c r="G10" s="8767"/>
      <c r="H10" s="8767"/>
      <c r="I10" s="8769"/>
      <c r="J10" s="8767"/>
      <c r="K10" s="8767"/>
      <c r="L10" s="8767"/>
      <c r="M10" s="8767"/>
      <c r="N10" s="8767"/>
      <c r="O10" s="8767"/>
      <c r="P10" s="8763"/>
    </row>
    <row r="11" spans="1:16" ht="12.75" customHeight="1" x14ac:dyDescent="0.2">
      <c r="A11" s="8768"/>
      <c r="B11" s="8767"/>
      <c r="C11" s="8767"/>
      <c r="D11" s="8769"/>
      <c r="E11" s="8767"/>
      <c r="F11" s="8767"/>
      <c r="G11" s="8336"/>
      <c r="H11" s="8767"/>
      <c r="I11" s="8769"/>
      <c r="J11" s="8767"/>
      <c r="K11" s="8767"/>
      <c r="L11" s="8767"/>
      <c r="M11" s="8767"/>
      <c r="N11" s="8767"/>
      <c r="O11" s="8767"/>
      <c r="P11" s="8763"/>
    </row>
    <row r="12" spans="1:16" ht="12.75" customHeight="1" x14ac:dyDescent="0.2">
      <c r="A12" s="8768" t="s">
        <v>122</v>
      </c>
      <c r="B12" s="8767"/>
      <c r="C12" s="8767"/>
      <c r="D12" s="8769"/>
      <c r="E12" s="8767" t="s">
        <v>8</v>
      </c>
      <c r="F12" s="8767"/>
      <c r="G12" s="8767"/>
      <c r="H12" s="8767"/>
      <c r="I12" s="8769"/>
      <c r="J12" s="8767"/>
      <c r="K12" s="8767"/>
      <c r="L12" s="8767"/>
      <c r="M12" s="8767"/>
      <c r="N12" s="8774" t="s">
        <v>123</v>
      </c>
      <c r="O12" s="8767"/>
      <c r="P12" s="8763"/>
    </row>
    <row r="13" spans="1:16" ht="12.75" customHeight="1" x14ac:dyDescent="0.2">
      <c r="A13" s="8768"/>
      <c r="B13" s="8767"/>
      <c r="C13" s="8767"/>
      <c r="D13" s="8769"/>
      <c r="E13" s="8767"/>
      <c r="F13" s="8767"/>
      <c r="G13" s="8767"/>
      <c r="H13" s="8767"/>
      <c r="I13" s="8769"/>
      <c r="J13" s="8767"/>
      <c r="K13" s="8767"/>
      <c r="L13" s="8767"/>
      <c r="M13" s="8767"/>
      <c r="N13" s="8767"/>
      <c r="O13" s="8767"/>
      <c r="P13" s="8763"/>
    </row>
    <row r="14" spans="1:16" ht="12.75" customHeight="1" x14ac:dyDescent="0.2">
      <c r="A14" s="8775" t="s">
        <v>10</v>
      </c>
      <c r="B14" s="8776"/>
      <c r="C14" s="8776"/>
      <c r="D14" s="8777"/>
      <c r="E14" s="8776"/>
      <c r="F14" s="8776"/>
      <c r="G14" s="8776"/>
      <c r="H14" s="8776"/>
      <c r="I14" s="8777"/>
      <c r="J14" s="8776"/>
      <c r="K14" s="8776"/>
      <c r="L14" s="8776"/>
      <c r="M14" s="8776"/>
      <c r="N14" s="8778"/>
      <c r="O14" s="8779"/>
      <c r="P14" s="8780"/>
    </row>
    <row r="15" spans="1:16" ht="12.75" customHeight="1" x14ac:dyDescent="0.2">
      <c r="A15" s="8781"/>
      <c r="B15" s="8767"/>
      <c r="C15" s="8767"/>
      <c r="D15" s="8769"/>
      <c r="E15" s="8767"/>
      <c r="F15" s="8767"/>
      <c r="G15" s="8767"/>
      <c r="H15" s="8767"/>
      <c r="I15" s="8769"/>
      <c r="J15" s="8767"/>
      <c r="K15" s="8767"/>
      <c r="L15" s="8767"/>
      <c r="M15" s="8767"/>
      <c r="N15" s="8782" t="s">
        <v>11</v>
      </c>
      <c r="O15" s="8783" t="s">
        <v>12</v>
      </c>
      <c r="P15" s="8763"/>
    </row>
    <row r="16" spans="1:16" ht="12.75" customHeight="1" x14ac:dyDescent="0.2">
      <c r="A16" s="8781" t="s">
        <v>13</v>
      </c>
      <c r="B16" s="8767"/>
      <c r="C16" s="8767"/>
      <c r="D16" s="8769"/>
      <c r="E16" s="8767"/>
      <c r="F16" s="8767"/>
      <c r="G16" s="8767"/>
      <c r="H16" s="8767"/>
      <c r="I16" s="8769"/>
      <c r="J16" s="8767"/>
      <c r="K16" s="8767"/>
      <c r="L16" s="8767"/>
      <c r="M16" s="8767"/>
      <c r="N16" s="8784"/>
      <c r="O16" s="8763"/>
      <c r="P16" s="8763"/>
    </row>
    <row r="17" spans="1:47" ht="12.75" customHeight="1" x14ac:dyDescent="0.2">
      <c r="A17" s="8785" t="s">
        <v>14</v>
      </c>
      <c r="B17" s="8786"/>
      <c r="C17" s="8786"/>
      <c r="D17" s="8787"/>
      <c r="E17" s="8786"/>
      <c r="F17" s="8786"/>
      <c r="G17" s="8786"/>
      <c r="H17" s="8786"/>
      <c r="I17" s="8787"/>
      <c r="J17" s="8786"/>
      <c r="K17" s="8786"/>
      <c r="L17" s="8786"/>
      <c r="M17" s="8786"/>
      <c r="N17" s="8788" t="s">
        <v>15</v>
      </c>
      <c r="O17" s="8789" t="s">
        <v>16</v>
      </c>
      <c r="P17" s="8790"/>
    </row>
    <row r="18" spans="1:47" ht="12.75" customHeight="1" x14ac:dyDescent="0.2">
      <c r="A18" s="8791"/>
      <c r="B18" s="8792"/>
      <c r="C18" s="8792"/>
      <c r="D18" s="8793"/>
      <c r="E18" s="8792"/>
      <c r="F18" s="8792"/>
      <c r="G18" s="8792"/>
      <c r="H18" s="8792"/>
      <c r="I18" s="8793"/>
      <c r="J18" s="8792"/>
      <c r="K18" s="8792"/>
      <c r="L18" s="8792"/>
      <c r="M18" s="8792"/>
      <c r="N18" s="8794"/>
      <c r="O18" s="8795"/>
      <c r="P18" s="8796" t="s">
        <v>8</v>
      </c>
    </row>
    <row r="19" spans="1:47" ht="12.75" customHeight="1" x14ac:dyDescent="0.2">
      <c r="A19" s="8781"/>
      <c r="B19" s="8767"/>
      <c r="C19" s="8767"/>
      <c r="D19" s="8769"/>
      <c r="E19" s="8767"/>
      <c r="F19" s="8767"/>
      <c r="G19" s="8767"/>
      <c r="H19" s="8767"/>
      <c r="I19" s="8769"/>
      <c r="J19" s="8767"/>
      <c r="K19" s="8797"/>
      <c r="L19" s="8767" t="s">
        <v>17</v>
      </c>
      <c r="M19" s="8767"/>
      <c r="N19" s="8798"/>
      <c r="O19" s="8799"/>
      <c r="P19" s="8763"/>
      <c r="AU19" s="8800"/>
    </row>
    <row r="20" spans="1:47" ht="12.75" customHeight="1" x14ac:dyDescent="0.2">
      <c r="A20" s="8781"/>
      <c r="B20" s="8767"/>
      <c r="C20" s="8767"/>
      <c r="D20" s="8769"/>
      <c r="E20" s="8767"/>
      <c r="F20" s="8767"/>
      <c r="G20" s="8767"/>
      <c r="H20" s="8767"/>
      <c r="I20" s="8769"/>
      <c r="J20" s="8767"/>
      <c r="K20" s="8767"/>
      <c r="L20" s="8767"/>
      <c r="M20" s="8767"/>
      <c r="N20" s="8801"/>
      <c r="O20" s="8802"/>
      <c r="P20" s="8763"/>
    </row>
    <row r="21" spans="1:47" ht="12.75" customHeight="1" x14ac:dyDescent="0.2">
      <c r="A21" s="8768"/>
      <c r="B21" s="8767"/>
      <c r="C21" s="8762"/>
      <c r="D21" s="8762"/>
      <c r="E21" s="8767"/>
      <c r="F21" s="8767"/>
      <c r="G21" s="8767"/>
      <c r="H21" s="8767" t="s">
        <v>8</v>
      </c>
      <c r="I21" s="8769"/>
      <c r="J21" s="8767"/>
      <c r="K21" s="8767"/>
      <c r="L21" s="8767"/>
      <c r="M21" s="8767"/>
      <c r="N21" s="8803"/>
      <c r="O21" s="8804"/>
      <c r="P21" s="8763"/>
    </row>
    <row r="22" spans="1:47" ht="12.75" customHeight="1" x14ac:dyDescent="0.2">
      <c r="A22" s="8781"/>
      <c r="B22" s="8767"/>
      <c r="C22" s="8767"/>
      <c r="D22" s="8769"/>
      <c r="E22" s="8767"/>
      <c r="F22" s="8767"/>
      <c r="G22" s="8767"/>
      <c r="H22" s="8767"/>
      <c r="I22" s="8769"/>
      <c r="J22" s="8767"/>
      <c r="K22" s="8767"/>
      <c r="L22" s="8767"/>
      <c r="M22" s="8767"/>
      <c r="N22" s="8767"/>
      <c r="O22" s="8767"/>
      <c r="P22" s="8763"/>
    </row>
    <row r="23" spans="1:47" ht="12.75" customHeight="1" x14ac:dyDescent="0.2">
      <c r="A23" s="8768" t="s">
        <v>18</v>
      </c>
      <c r="B23" s="8767"/>
      <c r="C23" s="8767"/>
      <c r="D23" s="8769"/>
      <c r="E23" s="8805" t="s">
        <v>19</v>
      </c>
      <c r="F23" s="8805"/>
      <c r="G23" s="8805"/>
      <c r="H23" s="8805"/>
      <c r="I23" s="8805"/>
      <c r="J23" s="8805"/>
      <c r="K23" s="8805"/>
      <c r="L23" s="8805"/>
      <c r="M23" s="8767"/>
      <c r="N23" s="8767"/>
      <c r="O23" s="8767"/>
      <c r="P23" s="8763"/>
    </row>
    <row r="24" spans="1:47" ht="15.75" x14ac:dyDescent="0.25">
      <c r="A24" s="8781"/>
      <c r="B24" s="8767"/>
      <c r="C24" s="8767"/>
      <c r="D24" s="8769"/>
      <c r="E24" s="8806" t="s">
        <v>20</v>
      </c>
      <c r="F24" s="8806"/>
      <c r="G24" s="8806"/>
      <c r="H24" s="8806"/>
      <c r="I24" s="8806"/>
      <c r="J24" s="8806"/>
      <c r="K24" s="8806"/>
      <c r="L24" s="8806"/>
      <c r="M24" s="8767"/>
      <c r="N24" s="8767"/>
      <c r="O24" s="8767"/>
      <c r="P24" s="8763"/>
    </row>
    <row r="25" spans="1:47" ht="12.75" customHeight="1" x14ac:dyDescent="0.2">
      <c r="A25" s="8411"/>
      <c r="B25" s="8412" t="s">
        <v>21</v>
      </c>
      <c r="C25" s="8413"/>
      <c r="D25" s="8413"/>
      <c r="E25" s="8413"/>
      <c r="F25" s="8413"/>
      <c r="G25" s="8413"/>
      <c r="H25" s="8413"/>
      <c r="I25" s="8413"/>
      <c r="J25" s="8413"/>
      <c r="K25" s="8413"/>
      <c r="L25" s="8413"/>
      <c r="M25" s="8413"/>
      <c r="N25" s="8413"/>
      <c r="O25" s="8767"/>
      <c r="P25" s="8763"/>
    </row>
    <row r="26" spans="1:47" ht="12.75" customHeight="1" x14ac:dyDescent="0.2">
      <c r="A26" s="8420" t="s">
        <v>22</v>
      </c>
      <c r="B26" s="8421" t="s">
        <v>23</v>
      </c>
      <c r="C26" s="8421"/>
      <c r="D26" s="8420" t="s">
        <v>24</v>
      </c>
      <c r="E26" s="8420" t="s">
        <v>25</v>
      </c>
      <c r="F26" s="8420" t="s">
        <v>22</v>
      </c>
      <c r="G26" s="8421" t="s">
        <v>23</v>
      </c>
      <c r="H26" s="8421"/>
      <c r="I26" s="8420" t="s">
        <v>24</v>
      </c>
      <c r="J26" s="8420" t="s">
        <v>25</v>
      </c>
      <c r="K26" s="8420" t="s">
        <v>22</v>
      </c>
      <c r="L26" s="8421" t="s">
        <v>23</v>
      </c>
      <c r="M26" s="8421"/>
      <c r="N26" s="8418" t="s">
        <v>24</v>
      </c>
      <c r="O26" s="8420" t="s">
        <v>25</v>
      </c>
      <c r="P26" s="8763"/>
    </row>
    <row r="27" spans="1:47" ht="12.75" customHeight="1" x14ac:dyDescent="0.2">
      <c r="A27" s="8420"/>
      <c r="B27" s="8421" t="s">
        <v>26</v>
      </c>
      <c r="C27" s="8421" t="s">
        <v>2</v>
      </c>
      <c r="D27" s="8420"/>
      <c r="E27" s="8420"/>
      <c r="F27" s="8420"/>
      <c r="G27" s="8421" t="s">
        <v>26</v>
      </c>
      <c r="H27" s="8421" t="s">
        <v>2</v>
      </c>
      <c r="I27" s="8420"/>
      <c r="J27" s="8420"/>
      <c r="K27" s="8420"/>
      <c r="L27" s="8421" t="s">
        <v>26</v>
      </c>
      <c r="M27" s="8421" t="s">
        <v>2</v>
      </c>
      <c r="N27" s="8422"/>
      <c r="O27" s="8420"/>
      <c r="P27" s="8763"/>
      <c r="Q27" s="10730" t="s">
        <v>161</v>
      </c>
      <c r="R27" s="10731"/>
      <c r="S27" s="1" t="s">
        <v>162</v>
      </c>
    </row>
    <row r="28" spans="1:47" ht="12.75" customHeight="1" x14ac:dyDescent="0.2">
      <c r="A28" s="8666">
        <v>1</v>
      </c>
      <c r="B28" s="8425">
        <v>0</v>
      </c>
      <c r="C28" s="8667">
        <v>0.15</v>
      </c>
      <c r="D28" s="8800">
        <v>16000</v>
      </c>
      <c r="E28" s="8807">
        <f t="shared" ref="E28:E59" si="0">D28*(100-2.68)/100</f>
        <v>15571.2</v>
      </c>
      <c r="F28" s="8671">
        <v>33</v>
      </c>
      <c r="G28" s="8672">
        <v>8</v>
      </c>
      <c r="H28" s="8672">
        <v>8.15</v>
      </c>
      <c r="I28" s="8800">
        <v>16000</v>
      </c>
      <c r="J28" s="8807">
        <f t="shared" ref="J28:J59" si="1">I28*(100-2.68)/100</f>
        <v>15571.2</v>
      </c>
      <c r="K28" s="8671">
        <v>65</v>
      </c>
      <c r="L28" s="8672">
        <v>16</v>
      </c>
      <c r="M28" s="8672">
        <v>16.149999999999999</v>
      </c>
      <c r="N28" s="8800">
        <v>16000</v>
      </c>
      <c r="O28" s="8807">
        <f t="shared" ref="O28:O59" si="2">N28*(100-2.68)/100</f>
        <v>15571.2</v>
      </c>
      <c r="P28" s="8763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8666">
        <v>2</v>
      </c>
      <c r="B29" s="8666">
        <v>0.15</v>
      </c>
      <c r="C29" s="8564">
        <v>0.3</v>
      </c>
      <c r="D29" s="8800">
        <v>16000</v>
      </c>
      <c r="E29" s="8807">
        <f t="shared" si="0"/>
        <v>15571.2</v>
      </c>
      <c r="F29" s="8671">
        <v>34</v>
      </c>
      <c r="G29" s="8672">
        <v>8.15</v>
      </c>
      <c r="H29" s="8672">
        <v>8.3000000000000007</v>
      </c>
      <c r="I29" s="8800">
        <v>16000</v>
      </c>
      <c r="J29" s="8807">
        <f t="shared" si="1"/>
        <v>15571.2</v>
      </c>
      <c r="K29" s="8671">
        <v>66</v>
      </c>
      <c r="L29" s="8672">
        <v>16.149999999999999</v>
      </c>
      <c r="M29" s="8672">
        <v>16.3</v>
      </c>
      <c r="N29" s="8800">
        <v>16000</v>
      </c>
      <c r="O29" s="8807">
        <f t="shared" si="2"/>
        <v>15571.2</v>
      </c>
      <c r="P29" s="8763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8808">
        <v>3</v>
      </c>
      <c r="B30" s="8809">
        <v>0.3</v>
      </c>
      <c r="C30" s="8810">
        <v>0.45</v>
      </c>
      <c r="D30" s="8811">
        <v>16000</v>
      </c>
      <c r="E30" s="8812">
        <f t="shared" si="0"/>
        <v>15571.2</v>
      </c>
      <c r="F30" s="8813">
        <v>35</v>
      </c>
      <c r="G30" s="8814">
        <v>8.3000000000000007</v>
      </c>
      <c r="H30" s="8814">
        <v>8.4499999999999993</v>
      </c>
      <c r="I30" s="8811">
        <v>16000</v>
      </c>
      <c r="J30" s="8812">
        <f t="shared" si="1"/>
        <v>15571.2</v>
      </c>
      <c r="K30" s="8813">
        <v>67</v>
      </c>
      <c r="L30" s="8814">
        <v>16.3</v>
      </c>
      <c r="M30" s="8814">
        <v>16.45</v>
      </c>
      <c r="N30" s="8811">
        <v>16000</v>
      </c>
      <c r="O30" s="8812">
        <f t="shared" si="2"/>
        <v>15571.2</v>
      </c>
      <c r="P30" s="8815"/>
      <c r="Q30" s="8564">
        <v>2</v>
      </c>
      <c r="R30" s="8667">
        <v>2.15</v>
      </c>
      <c r="S30" s="10733">
        <f>AVERAGE(D36:D39)</f>
        <v>16000</v>
      </c>
      <c r="V30" s="8816"/>
    </row>
    <row r="31" spans="1:47" ht="12.75" customHeight="1" x14ac:dyDescent="0.2">
      <c r="A31" s="8666">
        <v>4</v>
      </c>
      <c r="B31" s="8666">
        <v>0.45</v>
      </c>
      <c r="C31" s="8672">
        <v>1</v>
      </c>
      <c r="D31" s="8800">
        <v>16000</v>
      </c>
      <c r="E31" s="8807">
        <f t="shared" si="0"/>
        <v>15571.2</v>
      </c>
      <c r="F31" s="8671">
        <v>36</v>
      </c>
      <c r="G31" s="8672">
        <v>8.4499999999999993</v>
      </c>
      <c r="H31" s="8672">
        <v>9</v>
      </c>
      <c r="I31" s="8800">
        <v>16000</v>
      </c>
      <c r="J31" s="8807">
        <f t="shared" si="1"/>
        <v>15571.2</v>
      </c>
      <c r="K31" s="8671">
        <v>68</v>
      </c>
      <c r="L31" s="8672">
        <v>16.45</v>
      </c>
      <c r="M31" s="8672">
        <v>17</v>
      </c>
      <c r="N31" s="8800">
        <v>16000</v>
      </c>
      <c r="O31" s="8807">
        <f t="shared" si="2"/>
        <v>15571.2</v>
      </c>
      <c r="P31" s="8763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8817">
        <v>5</v>
      </c>
      <c r="B32" s="8818">
        <v>1</v>
      </c>
      <c r="C32" s="8819">
        <v>1.1499999999999999</v>
      </c>
      <c r="D32" s="8820">
        <v>16000</v>
      </c>
      <c r="E32" s="8821">
        <f t="shared" si="0"/>
        <v>15571.2</v>
      </c>
      <c r="F32" s="8822">
        <v>37</v>
      </c>
      <c r="G32" s="8818">
        <v>9</v>
      </c>
      <c r="H32" s="8818">
        <v>9.15</v>
      </c>
      <c r="I32" s="8820">
        <v>16000</v>
      </c>
      <c r="J32" s="8821">
        <f t="shared" si="1"/>
        <v>15571.2</v>
      </c>
      <c r="K32" s="8822">
        <v>69</v>
      </c>
      <c r="L32" s="8818">
        <v>17</v>
      </c>
      <c r="M32" s="8818">
        <v>17.149999999999999</v>
      </c>
      <c r="N32" s="8820">
        <v>16000</v>
      </c>
      <c r="O32" s="8821">
        <f t="shared" si="2"/>
        <v>15571.2</v>
      </c>
      <c r="P32" s="8823"/>
      <c r="Q32" s="8564">
        <v>4</v>
      </c>
      <c r="R32" s="8661">
        <v>4.1500000000000004</v>
      </c>
      <c r="S32" s="10733">
        <f>AVERAGE(D44:D47)</f>
        <v>16000</v>
      </c>
      <c r="AQ32" s="8820"/>
    </row>
    <row r="33" spans="1:19" ht="12.75" customHeight="1" x14ac:dyDescent="0.2">
      <c r="A33" s="8824">
        <v>6</v>
      </c>
      <c r="B33" s="8825">
        <v>1.1499999999999999</v>
      </c>
      <c r="C33" s="8826">
        <v>1.3</v>
      </c>
      <c r="D33" s="8827">
        <v>16000</v>
      </c>
      <c r="E33" s="8828">
        <f t="shared" si="0"/>
        <v>15571.2</v>
      </c>
      <c r="F33" s="8829">
        <v>38</v>
      </c>
      <c r="G33" s="8826">
        <v>9.15</v>
      </c>
      <c r="H33" s="8826">
        <v>9.3000000000000007</v>
      </c>
      <c r="I33" s="8827">
        <v>16000</v>
      </c>
      <c r="J33" s="8828">
        <f t="shared" si="1"/>
        <v>15571.2</v>
      </c>
      <c r="K33" s="8829">
        <v>70</v>
      </c>
      <c r="L33" s="8826">
        <v>17.149999999999999</v>
      </c>
      <c r="M33" s="8826">
        <v>17.3</v>
      </c>
      <c r="N33" s="8827">
        <v>16000</v>
      </c>
      <c r="O33" s="8828">
        <f t="shared" si="2"/>
        <v>15571.2</v>
      </c>
      <c r="P33" s="8830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8831">
        <v>7</v>
      </c>
      <c r="B34" s="8832">
        <v>1.3</v>
      </c>
      <c r="C34" s="8833">
        <v>1.45</v>
      </c>
      <c r="D34" s="8834">
        <v>16000</v>
      </c>
      <c r="E34" s="8835">
        <f t="shared" si="0"/>
        <v>15571.2</v>
      </c>
      <c r="F34" s="8836">
        <v>39</v>
      </c>
      <c r="G34" s="8837">
        <v>9.3000000000000007</v>
      </c>
      <c r="H34" s="8837">
        <v>9.4499999999999993</v>
      </c>
      <c r="I34" s="8834">
        <v>16000</v>
      </c>
      <c r="J34" s="8835">
        <f t="shared" si="1"/>
        <v>15571.2</v>
      </c>
      <c r="K34" s="8836">
        <v>71</v>
      </c>
      <c r="L34" s="8837">
        <v>17.3</v>
      </c>
      <c r="M34" s="8837">
        <v>17.45</v>
      </c>
      <c r="N34" s="8834">
        <v>16000</v>
      </c>
      <c r="O34" s="8835">
        <f t="shared" si="2"/>
        <v>15571.2</v>
      </c>
      <c r="P34" s="8838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8666">
        <v>8</v>
      </c>
      <c r="B35" s="8666">
        <v>1.45</v>
      </c>
      <c r="C35" s="8672">
        <v>2</v>
      </c>
      <c r="D35" s="8800">
        <v>16000</v>
      </c>
      <c r="E35" s="8807">
        <f t="shared" si="0"/>
        <v>15571.2</v>
      </c>
      <c r="F35" s="8671">
        <v>40</v>
      </c>
      <c r="G35" s="8672">
        <v>9.4499999999999993</v>
      </c>
      <c r="H35" s="8672">
        <v>10</v>
      </c>
      <c r="I35" s="8800">
        <v>16000</v>
      </c>
      <c r="J35" s="8807">
        <f t="shared" si="1"/>
        <v>15571.2</v>
      </c>
      <c r="K35" s="8671">
        <v>72</v>
      </c>
      <c r="L35" s="8668">
        <v>17.45</v>
      </c>
      <c r="M35" s="8672">
        <v>18</v>
      </c>
      <c r="N35" s="8800">
        <v>16000</v>
      </c>
      <c r="O35" s="8807">
        <f t="shared" si="2"/>
        <v>15571.2</v>
      </c>
      <c r="P35" s="8763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8839">
        <v>9</v>
      </c>
      <c r="B36" s="8840">
        <v>2</v>
      </c>
      <c r="C36" s="8841">
        <v>2.15</v>
      </c>
      <c r="D36" s="8842">
        <v>16000</v>
      </c>
      <c r="E36" s="8843">
        <f t="shared" si="0"/>
        <v>15571.2</v>
      </c>
      <c r="F36" s="8844">
        <v>41</v>
      </c>
      <c r="G36" s="8845">
        <v>10</v>
      </c>
      <c r="H36" s="8846">
        <v>10.15</v>
      </c>
      <c r="I36" s="8842">
        <v>16000</v>
      </c>
      <c r="J36" s="8843">
        <f t="shared" si="1"/>
        <v>15571.2</v>
      </c>
      <c r="K36" s="8844">
        <v>73</v>
      </c>
      <c r="L36" s="8846">
        <v>18</v>
      </c>
      <c r="M36" s="8845">
        <v>18.149999999999999</v>
      </c>
      <c r="N36" s="8842">
        <v>16000</v>
      </c>
      <c r="O36" s="8843">
        <f t="shared" si="2"/>
        <v>15571.2</v>
      </c>
      <c r="P36" s="8847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8666">
        <v>10</v>
      </c>
      <c r="B37" s="8666">
        <v>2.15</v>
      </c>
      <c r="C37" s="8672">
        <v>2.2999999999999998</v>
      </c>
      <c r="D37" s="8800">
        <v>16000</v>
      </c>
      <c r="E37" s="8807">
        <f t="shared" si="0"/>
        <v>15571.2</v>
      </c>
      <c r="F37" s="8671">
        <v>42</v>
      </c>
      <c r="G37" s="8672">
        <v>10.15</v>
      </c>
      <c r="H37" s="8668">
        <v>10.3</v>
      </c>
      <c r="I37" s="8800">
        <v>16000</v>
      </c>
      <c r="J37" s="8807">
        <f t="shared" si="1"/>
        <v>15571.2</v>
      </c>
      <c r="K37" s="8671">
        <v>74</v>
      </c>
      <c r="L37" s="8668">
        <v>18.149999999999999</v>
      </c>
      <c r="M37" s="8672">
        <v>18.3</v>
      </c>
      <c r="N37" s="8800">
        <v>16000</v>
      </c>
      <c r="O37" s="8807">
        <f t="shared" si="2"/>
        <v>15571.2</v>
      </c>
      <c r="P37" s="8763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8666">
        <v>11</v>
      </c>
      <c r="B38" s="8564">
        <v>2.2999999999999998</v>
      </c>
      <c r="C38" s="8667">
        <v>2.4500000000000002</v>
      </c>
      <c r="D38" s="8800">
        <v>16000</v>
      </c>
      <c r="E38" s="8807">
        <f t="shared" si="0"/>
        <v>15571.2</v>
      </c>
      <c r="F38" s="8671">
        <v>43</v>
      </c>
      <c r="G38" s="8672">
        <v>10.3</v>
      </c>
      <c r="H38" s="8668">
        <v>10.45</v>
      </c>
      <c r="I38" s="8800">
        <v>16000</v>
      </c>
      <c r="J38" s="8807">
        <f t="shared" si="1"/>
        <v>15571.2</v>
      </c>
      <c r="K38" s="8671">
        <v>75</v>
      </c>
      <c r="L38" s="8668">
        <v>18.3</v>
      </c>
      <c r="M38" s="8672">
        <v>18.45</v>
      </c>
      <c r="N38" s="8800">
        <v>16000</v>
      </c>
      <c r="O38" s="8807">
        <f t="shared" si="2"/>
        <v>15571.2</v>
      </c>
      <c r="P38" s="8763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8666">
        <v>12</v>
      </c>
      <c r="B39" s="8666">
        <v>2.4500000000000002</v>
      </c>
      <c r="C39" s="8672">
        <v>3</v>
      </c>
      <c r="D39" s="8800">
        <v>16000</v>
      </c>
      <c r="E39" s="8807">
        <f t="shared" si="0"/>
        <v>15571.2</v>
      </c>
      <c r="F39" s="8671">
        <v>44</v>
      </c>
      <c r="G39" s="8672">
        <v>10.45</v>
      </c>
      <c r="H39" s="8668">
        <v>11</v>
      </c>
      <c r="I39" s="8800">
        <v>16000</v>
      </c>
      <c r="J39" s="8807">
        <f t="shared" si="1"/>
        <v>15571.2</v>
      </c>
      <c r="K39" s="8671">
        <v>76</v>
      </c>
      <c r="L39" s="8668">
        <v>18.45</v>
      </c>
      <c r="M39" s="8672">
        <v>19</v>
      </c>
      <c r="N39" s="8800">
        <v>16000</v>
      </c>
      <c r="O39" s="8807">
        <f t="shared" si="2"/>
        <v>15571.2</v>
      </c>
      <c r="P39" s="8763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8666">
        <v>13</v>
      </c>
      <c r="B40" s="8564">
        <v>3</v>
      </c>
      <c r="C40" s="8661">
        <v>3.15</v>
      </c>
      <c r="D40" s="8800">
        <v>16000</v>
      </c>
      <c r="E40" s="8807">
        <f t="shared" si="0"/>
        <v>15571.2</v>
      </c>
      <c r="F40" s="8671">
        <v>45</v>
      </c>
      <c r="G40" s="8672">
        <v>11</v>
      </c>
      <c r="H40" s="8668">
        <v>11.15</v>
      </c>
      <c r="I40" s="8800">
        <v>16000</v>
      </c>
      <c r="J40" s="8807">
        <f t="shared" si="1"/>
        <v>15571.2</v>
      </c>
      <c r="K40" s="8671">
        <v>77</v>
      </c>
      <c r="L40" s="8668">
        <v>19</v>
      </c>
      <c r="M40" s="8672">
        <v>19.149999999999999</v>
      </c>
      <c r="N40" s="8800">
        <v>16000</v>
      </c>
      <c r="O40" s="8807">
        <f t="shared" si="2"/>
        <v>15571.2</v>
      </c>
      <c r="P40" s="8763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8666">
        <v>14</v>
      </c>
      <c r="B41" s="8666">
        <v>3.15</v>
      </c>
      <c r="C41" s="8668">
        <v>3.3</v>
      </c>
      <c r="D41" s="8800">
        <v>16000</v>
      </c>
      <c r="E41" s="8807">
        <f t="shared" si="0"/>
        <v>15571.2</v>
      </c>
      <c r="F41" s="8671">
        <v>46</v>
      </c>
      <c r="G41" s="8672">
        <v>11.15</v>
      </c>
      <c r="H41" s="8668">
        <v>11.3</v>
      </c>
      <c r="I41" s="8800">
        <v>16000</v>
      </c>
      <c r="J41" s="8807">
        <f t="shared" si="1"/>
        <v>15571.2</v>
      </c>
      <c r="K41" s="8671">
        <v>78</v>
      </c>
      <c r="L41" s="8668">
        <v>19.149999999999999</v>
      </c>
      <c r="M41" s="8672">
        <v>19.3</v>
      </c>
      <c r="N41" s="8800">
        <v>16000</v>
      </c>
      <c r="O41" s="8807">
        <f t="shared" si="2"/>
        <v>15571.2</v>
      </c>
      <c r="P41" s="8763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8666">
        <v>15</v>
      </c>
      <c r="B42" s="8564">
        <v>3.3</v>
      </c>
      <c r="C42" s="8661">
        <v>3.45</v>
      </c>
      <c r="D42" s="8800">
        <v>16000</v>
      </c>
      <c r="E42" s="8807">
        <f t="shared" si="0"/>
        <v>15571.2</v>
      </c>
      <c r="F42" s="8671">
        <v>47</v>
      </c>
      <c r="G42" s="8672">
        <v>11.3</v>
      </c>
      <c r="H42" s="8668">
        <v>11.45</v>
      </c>
      <c r="I42" s="8800">
        <v>16000</v>
      </c>
      <c r="J42" s="8807">
        <f t="shared" si="1"/>
        <v>15571.2</v>
      </c>
      <c r="K42" s="8671">
        <v>79</v>
      </c>
      <c r="L42" s="8668">
        <v>19.3</v>
      </c>
      <c r="M42" s="8672">
        <v>19.45</v>
      </c>
      <c r="N42" s="8800">
        <v>16000</v>
      </c>
      <c r="O42" s="8807">
        <f t="shared" si="2"/>
        <v>15571.2</v>
      </c>
      <c r="P42" s="8763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8666">
        <v>16</v>
      </c>
      <c r="B43" s="8666">
        <v>3.45</v>
      </c>
      <c r="C43" s="8668">
        <v>4</v>
      </c>
      <c r="D43" s="8800">
        <v>16000</v>
      </c>
      <c r="E43" s="8807">
        <f t="shared" si="0"/>
        <v>15571.2</v>
      </c>
      <c r="F43" s="8671">
        <v>48</v>
      </c>
      <c r="G43" s="8672">
        <v>11.45</v>
      </c>
      <c r="H43" s="8668">
        <v>12</v>
      </c>
      <c r="I43" s="8800">
        <v>16000</v>
      </c>
      <c r="J43" s="8807">
        <f t="shared" si="1"/>
        <v>15571.2</v>
      </c>
      <c r="K43" s="8671">
        <v>80</v>
      </c>
      <c r="L43" s="8668">
        <v>19.45</v>
      </c>
      <c r="M43" s="8668">
        <v>20</v>
      </c>
      <c r="N43" s="8800">
        <v>16000</v>
      </c>
      <c r="O43" s="8807">
        <f t="shared" si="2"/>
        <v>15571.2</v>
      </c>
      <c r="P43" s="8763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8666">
        <v>17</v>
      </c>
      <c r="B44" s="8564">
        <v>4</v>
      </c>
      <c r="C44" s="8661">
        <v>4.1500000000000004</v>
      </c>
      <c r="D44" s="8800">
        <v>16000</v>
      </c>
      <c r="E44" s="8807">
        <f t="shared" si="0"/>
        <v>15571.2</v>
      </c>
      <c r="F44" s="8671">
        <v>49</v>
      </c>
      <c r="G44" s="8672">
        <v>12</v>
      </c>
      <c r="H44" s="8668">
        <v>12.15</v>
      </c>
      <c r="I44" s="8800">
        <v>16000</v>
      </c>
      <c r="J44" s="8807">
        <f t="shared" si="1"/>
        <v>15571.2</v>
      </c>
      <c r="K44" s="8671">
        <v>81</v>
      </c>
      <c r="L44" s="8668">
        <v>20</v>
      </c>
      <c r="M44" s="8672">
        <v>20.149999999999999</v>
      </c>
      <c r="N44" s="8800">
        <v>16000</v>
      </c>
      <c r="O44" s="8807">
        <f t="shared" si="2"/>
        <v>15571.2</v>
      </c>
      <c r="P44" s="8763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8666">
        <v>18</v>
      </c>
      <c r="B45" s="8666">
        <v>4.1500000000000004</v>
      </c>
      <c r="C45" s="8668">
        <v>4.3</v>
      </c>
      <c r="D45" s="8800">
        <v>16000</v>
      </c>
      <c r="E45" s="8807">
        <f t="shared" si="0"/>
        <v>15571.2</v>
      </c>
      <c r="F45" s="8671">
        <v>50</v>
      </c>
      <c r="G45" s="8672">
        <v>12.15</v>
      </c>
      <c r="H45" s="8668">
        <v>12.3</v>
      </c>
      <c r="I45" s="8800">
        <v>16000</v>
      </c>
      <c r="J45" s="8807">
        <f t="shared" si="1"/>
        <v>15571.2</v>
      </c>
      <c r="K45" s="8671">
        <v>82</v>
      </c>
      <c r="L45" s="8668">
        <v>20.149999999999999</v>
      </c>
      <c r="M45" s="8672">
        <v>20.3</v>
      </c>
      <c r="N45" s="8800">
        <v>16000</v>
      </c>
      <c r="O45" s="8807">
        <f t="shared" si="2"/>
        <v>15571.2</v>
      </c>
      <c r="P45" s="8763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8666">
        <v>19</v>
      </c>
      <c r="B46" s="8564">
        <v>4.3</v>
      </c>
      <c r="C46" s="8661">
        <v>4.45</v>
      </c>
      <c r="D46" s="8800">
        <v>16000</v>
      </c>
      <c r="E46" s="8807">
        <f t="shared" si="0"/>
        <v>15571.2</v>
      </c>
      <c r="F46" s="8671">
        <v>51</v>
      </c>
      <c r="G46" s="8672">
        <v>12.3</v>
      </c>
      <c r="H46" s="8668">
        <v>12.45</v>
      </c>
      <c r="I46" s="8800">
        <v>16000</v>
      </c>
      <c r="J46" s="8807">
        <f t="shared" si="1"/>
        <v>15571.2</v>
      </c>
      <c r="K46" s="8671">
        <v>83</v>
      </c>
      <c r="L46" s="8668">
        <v>20.3</v>
      </c>
      <c r="M46" s="8672">
        <v>20.45</v>
      </c>
      <c r="N46" s="8800">
        <v>16000</v>
      </c>
      <c r="O46" s="8807">
        <f t="shared" si="2"/>
        <v>15571.2</v>
      </c>
      <c r="P46" s="8763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8666">
        <v>20</v>
      </c>
      <c r="B47" s="8666">
        <v>4.45</v>
      </c>
      <c r="C47" s="8668">
        <v>5</v>
      </c>
      <c r="D47" s="8800">
        <v>16000</v>
      </c>
      <c r="E47" s="8807">
        <f t="shared" si="0"/>
        <v>15571.2</v>
      </c>
      <c r="F47" s="8671">
        <v>52</v>
      </c>
      <c r="G47" s="8672">
        <v>12.45</v>
      </c>
      <c r="H47" s="8668">
        <v>13</v>
      </c>
      <c r="I47" s="8800">
        <v>16000</v>
      </c>
      <c r="J47" s="8807">
        <f t="shared" si="1"/>
        <v>15571.2</v>
      </c>
      <c r="K47" s="8671">
        <v>84</v>
      </c>
      <c r="L47" s="8668">
        <v>20.45</v>
      </c>
      <c r="M47" s="8672">
        <v>21</v>
      </c>
      <c r="N47" s="8800">
        <v>16000</v>
      </c>
      <c r="O47" s="8807">
        <f t="shared" si="2"/>
        <v>15571.2</v>
      </c>
      <c r="P47" s="8763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8848">
        <v>21</v>
      </c>
      <c r="B48" s="8849">
        <v>5</v>
      </c>
      <c r="C48" s="8850">
        <v>5.15</v>
      </c>
      <c r="D48" s="8851">
        <v>16000</v>
      </c>
      <c r="E48" s="8852">
        <f t="shared" si="0"/>
        <v>15571.2</v>
      </c>
      <c r="F48" s="8853">
        <v>53</v>
      </c>
      <c r="G48" s="8849">
        <v>13</v>
      </c>
      <c r="H48" s="8854">
        <v>13.15</v>
      </c>
      <c r="I48" s="8851">
        <v>16000</v>
      </c>
      <c r="J48" s="8852">
        <f t="shared" si="1"/>
        <v>15571.2</v>
      </c>
      <c r="K48" s="8853">
        <v>85</v>
      </c>
      <c r="L48" s="8854">
        <v>21</v>
      </c>
      <c r="M48" s="8849">
        <v>21.15</v>
      </c>
      <c r="N48" s="8851">
        <v>16000</v>
      </c>
      <c r="O48" s="8852">
        <f t="shared" si="2"/>
        <v>15571.2</v>
      </c>
      <c r="P48" s="8855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8856">
        <v>22</v>
      </c>
      <c r="B49" s="8857">
        <v>5.15</v>
      </c>
      <c r="C49" s="8858">
        <v>5.3</v>
      </c>
      <c r="D49" s="8859">
        <v>16000</v>
      </c>
      <c r="E49" s="8860">
        <f t="shared" si="0"/>
        <v>15571.2</v>
      </c>
      <c r="F49" s="8861">
        <v>54</v>
      </c>
      <c r="G49" s="8862">
        <v>13.15</v>
      </c>
      <c r="H49" s="8858">
        <v>13.3</v>
      </c>
      <c r="I49" s="8859">
        <v>16000</v>
      </c>
      <c r="J49" s="8860">
        <f t="shared" si="1"/>
        <v>15571.2</v>
      </c>
      <c r="K49" s="8861">
        <v>86</v>
      </c>
      <c r="L49" s="8858">
        <v>21.15</v>
      </c>
      <c r="M49" s="8862">
        <v>21.3</v>
      </c>
      <c r="N49" s="8859">
        <v>16000</v>
      </c>
      <c r="O49" s="8860">
        <f t="shared" si="2"/>
        <v>15571.2</v>
      </c>
      <c r="P49" s="8863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8666">
        <v>23</v>
      </c>
      <c r="B50" s="8672">
        <v>5.3</v>
      </c>
      <c r="C50" s="8661">
        <v>5.45</v>
      </c>
      <c r="D50" s="8800">
        <v>16000</v>
      </c>
      <c r="E50" s="8807">
        <f t="shared" si="0"/>
        <v>15571.2</v>
      </c>
      <c r="F50" s="8671">
        <v>55</v>
      </c>
      <c r="G50" s="8672">
        <v>13.3</v>
      </c>
      <c r="H50" s="8668">
        <v>13.45</v>
      </c>
      <c r="I50" s="8800">
        <v>16000</v>
      </c>
      <c r="J50" s="8807">
        <f t="shared" si="1"/>
        <v>15571.2</v>
      </c>
      <c r="K50" s="8671">
        <v>87</v>
      </c>
      <c r="L50" s="8668">
        <v>21.3</v>
      </c>
      <c r="M50" s="8672">
        <v>21.45</v>
      </c>
      <c r="N50" s="8800">
        <v>16000</v>
      </c>
      <c r="O50" s="8807">
        <f t="shared" si="2"/>
        <v>15571.2</v>
      </c>
      <c r="P50" s="8763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8666">
        <v>24</v>
      </c>
      <c r="B51" s="8667">
        <v>5.45</v>
      </c>
      <c r="C51" s="8668">
        <v>6</v>
      </c>
      <c r="D51" s="8800">
        <v>16000</v>
      </c>
      <c r="E51" s="8807">
        <f t="shared" si="0"/>
        <v>15571.2</v>
      </c>
      <c r="F51" s="8671">
        <v>56</v>
      </c>
      <c r="G51" s="8672">
        <v>13.45</v>
      </c>
      <c r="H51" s="8668">
        <v>14</v>
      </c>
      <c r="I51" s="8800">
        <v>16000</v>
      </c>
      <c r="J51" s="8807">
        <f t="shared" si="1"/>
        <v>15571.2</v>
      </c>
      <c r="K51" s="8671">
        <v>88</v>
      </c>
      <c r="L51" s="8668">
        <v>21.45</v>
      </c>
      <c r="M51" s="8672">
        <v>22</v>
      </c>
      <c r="N51" s="8800">
        <v>16000</v>
      </c>
      <c r="O51" s="8807">
        <f t="shared" si="2"/>
        <v>15571.2</v>
      </c>
      <c r="P51" s="8763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8666">
        <v>25</v>
      </c>
      <c r="B52" s="8672">
        <v>6</v>
      </c>
      <c r="C52" s="8661">
        <v>6.15</v>
      </c>
      <c r="D52" s="8800">
        <v>16000</v>
      </c>
      <c r="E52" s="8807">
        <f t="shared" si="0"/>
        <v>15571.2</v>
      </c>
      <c r="F52" s="8671">
        <v>57</v>
      </c>
      <c r="G52" s="8672">
        <v>14</v>
      </c>
      <c r="H52" s="8668">
        <v>14.15</v>
      </c>
      <c r="I52" s="8800">
        <v>16000</v>
      </c>
      <c r="J52" s="8807">
        <f t="shared" si="1"/>
        <v>15571.2</v>
      </c>
      <c r="K52" s="8671">
        <v>89</v>
      </c>
      <c r="L52" s="8668">
        <v>22</v>
      </c>
      <c r="M52" s="8672">
        <v>22.15</v>
      </c>
      <c r="N52" s="8800">
        <v>16000</v>
      </c>
      <c r="O52" s="8807">
        <f t="shared" si="2"/>
        <v>15571.2</v>
      </c>
      <c r="P52" s="8763"/>
      <c r="Q52" s="1" t="s">
        <v>163</v>
      </c>
      <c r="S52" s="10733">
        <f>AVERAGE(S28:S51)</f>
        <v>16000</v>
      </c>
    </row>
    <row r="53" spans="1:19" x14ac:dyDescent="0.2">
      <c r="A53" s="8666">
        <v>26</v>
      </c>
      <c r="B53" s="8667">
        <v>6.15</v>
      </c>
      <c r="C53" s="8668">
        <v>6.3</v>
      </c>
      <c r="D53" s="8800">
        <v>16000</v>
      </c>
      <c r="E53" s="8807">
        <f t="shared" si="0"/>
        <v>15571.2</v>
      </c>
      <c r="F53" s="8671">
        <v>58</v>
      </c>
      <c r="G53" s="8672">
        <v>14.15</v>
      </c>
      <c r="H53" s="8668">
        <v>14.3</v>
      </c>
      <c r="I53" s="8800">
        <v>16000</v>
      </c>
      <c r="J53" s="8807">
        <f t="shared" si="1"/>
        <v>15571.2</v>
      </c>
      <c r="K53" s="8671">
        <v>90</v>
      </c>
      <c r="L53" s="8668">
        <v>22.15</v>
      </c>
      <c r="M53" s="8672">
        <v>22.3</v>
      </c>
      <c r="N53" s="8800">
        <v>16000</v>
      </c>
      <c r="O53" s="8807">
        <f t="shared" si="2"/>
        <v>15571.2</v>
      </c>
      <c r="P53" s="8763"/>
    </row>
    <row r="54" spans="1:19" x14ac:dyDescent="0.2">
      <c r="A54" s="8666">
        <v>27</v>
      </c>
      <c r="B54" s="8672">
        <v>6.3</v>
      </c>
      <c r="C54" s="8661">
        <v>6.45</v>
      </c>
      <c r="D54" s="8800">
        <v>16000</v>
      </c>
      <c r="E54" s="8807">
        <f t="shared" si="0"/>
        <v>15571.2</v>
      </c>
      <c r="F54" s="8671">
        <v>59</v>
      </c>
      <c r="G54" s="8672">
        <v>14.3</v>
      </c>
      <c r="H54" s="8668">
        <v>14.45</v>
      </c>
      <c r="I54" s="8800">
        <v>16000</v>
      </c>
      <c r="J54" s="8807">
        <f t="shared" si="1"/>
        <v>15571.2</v>
      </c>
      <c r="K54" s="8671">
        <v>91</v>
      </c>
      <c r="L54" s="8668">
        <v>22.3</v>
      </c>
      <c r="M54" s="8672">
        <v>22.45</v>
      </c>
      <c r="N54" s="8800">
        <v>16000</v>
      </c>
      <c r="O54" s="8807">
        <f t="shared" si="2"/>
        <v>15571.2</v>
      </c>
      <c r="P54" s="8763"/>
    </row>
    <row r="55" spans="1:19" x14ac:dyDescent="0.2">
      <c r="A55" s="8666">
        <v>28</v>
      </c>
      <c r="B55" s="8667">
        <v>6.45</v>
      </c>
      <c r="C55" s="8668">
        <v>7</v>
      </c>
      <c r="D55" s="8800">
        <v>16000</v>
      </c>
      <c r="E55" s="8807">
        <f t="shared" si="0"/>
        <v>15571.2</v>
      </c>
      <c r="F55" s="8671">
        <v>60</v>
      </c>
      <c r="G55" s="8672">
        <v>14.45</v>
      </c>
      <c r="H55" s="8672">
        <v>15</v>
      </c>
      <c r="I55" s="8800">
        <v>16000</v>
      </c>
      <c r="J55" s="8807">
        <f t="shared" si="1"/>
        <v>15571.2</v>
      </c>
      <c r="K55" s="8671">
        <v>92</v>
      </c>
      <c r="L55" s="8668">
        <v>22.45</v>
      </c>
      <c r="M55" s="8672">
        <v>23</v>
      </c>
      <c r="N55" s="8800">
        <v>16000</v>
      </c>
      <c r="O55" s="8807">
        <f t="shared" si="2"/>
        <v>15571.2</v>
      </c>
      <c r="P55" s="8763"/>
    </row>
    <row r="56" spans="1:19" x14ac:dyDescent="0.2">
      <c r="A56" s="8666">
        <v>29</v>
      </c>
      <c r="B56" s="8672">
        <v>7</v>
      </c>
      <c r="C56" s="8661">
        <v>7.15</v>
      </c>
      <c r="D56" s="8800">
        <v>16000</v>
      </c>
      <c r="E56" s="8807">
        <f t="shared" si="0"/>
        <v>15571.2</v>
      </c>
      <c r="F56" s="8671">
        <v>61</v>
      </c>
      <c r="G56" s="8672">
        <v>15</v>
      </c>
      <c r="H56" s="8672">
        <v>15.15</v>
      </c>
      <c r="I56" s="8800">
        <v>16000</v>
      </c>
      <c r="J56" s="8807">
        <f t="shared" si="1"/>
        <v>15571.2</v>
      </c>
      <c r="K56" s="8671">
        <v>93</v>
      </c>
      <c r="L56" s="8668">
        <v>23</v>
      </c>
      <c r="M56" s="8672">
        <v>23.15</v>
      </c>
      <c r="N56" s="8800">
        <v>16000</v>
      </c>
      <c r="O56" s="8807">
        <f t="shared" si="2"/>
        <v>15571.2</v>
      </c>
      <c r="P56" s="8763"/>
    </row>
    <row r="57" spans="1:19" x14ac:dyDescent="0.2">
      <c r="A57" s="8864">
        <v>30</v>
      </c>
      <c r="B57" s="8865">
        <v>7.15</v>
      </c>
      <c r="C57" s="8866">
        <v>7.3</v>
      </c>
      <c r="D57" s="8867">
        <v>16000</v>
      </c>
      <c r="E57" s="8868">
        <f t="shared" si="0"/>
        <v>15571.2</v>
      </c>
      <c r="F57" s="8869">
        <v>62</v>
      </c>
      <c r="G57" s="8870">
        <v>15.15</v>
      </c>
      <c r="H57" s="8870">
        <v>15.3</v>
      </c>
      <c r="I57" s="8867">
        <v>16000</v>
      </c>
      <c r="J57" s="8868">
        <f t="shared" si="1"/>
        <v>15571.2</v>
      </c>
      <c r="K57" s="8869">
        <v>94</v>
      </c>
      <c r="L57" s="8870">
        <v>23.15</v>
      </c>
      <c r="M57" s="8870">
        <v>23.3</v>
      </c>
      <c r="N57" s="8867">
        <v>16000</v>
      </c>
      <c r="O57" s="8868">
        <f t="shared" si="2"/>
        <v>15571.2</v>
      </c>
      <c r="P57" s="8871"/>
    </row>
    <row r="58" spans="1:19" x14ac:dyDescent="0.2">
      <c r="A58" s="8666">
        <v>31</v>
      </c>
      <c r="B58" s="8672">
        <v>7.3</v>
      </c>
      <c r="C58" s="8661">
        <v>7.45</v>
      </c>
      <c r="D58" s="8800">
        <v>16000</v>
      </c>
      <c r="E58" s="8807">
        <f t="shared" si="0"/>
        <v>15571.2</v>
      </c>
      <c r="F58" s="8671">
        <v>63</v>
      </c>
      <c r="G58" s="8672">
        <v>15.3</v>
      </c>
      <c r="H58" s="8672">
        <v>15.45</v>
      </c>
      <c r="I58" s="8800">
        <v>16000</v>
      </c>
      <c r="J58" s="8807">
        <f t="shared" si="1"/>
        <v>15571.2</v>
      </c>
      <c r="K58" s="8671">
        <v>95</v>
      </c>
      <c r="L58" s="8672">
        <v>23.3</v>
      </c>
      <c r="M58" s="8672">
        <v>23.45</v>
      </c>
      <c r="N58" s="8800">
        <v>16000</v>
      </c>
      <c r="O58" s="8807">
        <f t="shared" si="2"/>
        <v>15571.2</v>
      </c>
      <c r="P58" s="8763"/>
    </row>
    <row r="59" spans="1:19" x14ac:dyDescent="0.2">
      <c r="A59" s="8666">
        <v>32</v>
      </c>
      <c r="B59" s="8667">
        <v>7.45</v>
      </c>
      <c r="C59" s="8668">
        <v>8</v>
      </c>
      <c r="D59" s="8800">
        <v>16000</v>
      </c>
      <c r="E59" s="8807">
        <f t="shared" si="0"/>
        <v>15571.2</v>
      </c>
      <c r="F59" s="8671">
        <v>64</v>
      </c>
      <c r="G59" s="8672">
        <v>15.45</v>
      </c>
      <c r="H59" s="8672">
        <v>16</v>
      </c>
      <c r="I59" s="8800">
        <v>16000</v>
      </c>
      <c r="J59" s="8807">
        <f t="shared" si="1"/>
        <v>15571.2</v>
      </c>
      <c r="K59" s="8671">
        <v>96</v>
      </c>
      <c r="L59" s="8672">
        <v>23.45</v>
      </c>
      <c r="M59" s="8672">
        <v>24</v>
      </c>
      <c r="N59" s="8800">
        <v>16000</v>
      </c>
      <c r="O59" s="8807">
        <f t="shared" si="2"/>
        <v>15571.2</v>
      </c>
      <c r="P59" s="8763"/>
    </row>
    <row r="60" spans="1:19" x14ac:dyDescent="0.2">
      <c r="A60" s="8872" t="s">
        <v>27</v>
      </c>
      <c r="B60" s="8873"/>
      <c r="C60" s="8873"/>
      <c r="D60" s="8874">
        <f>SUM(D28:D59)</f>
        <v>512000</v>
      </c>
      <c r="E60" s="8875">
        <f>SUM(E28:E59)</f>
        <v>498278.40000000026</v>
      </c>
      <c r="F60" s="8873"/>
      <c r="G60" s="8873"/>
      <c r="H60" s="8873"/>
      <c r="I60" s="8874">
        <f>SUM(I28:I59)</f>
        <v>512000</v>
      </c>
      <c r="J60" s="8875">
        <f>SUM(J28:J59)</f>
        <v>498278.40000000026</v>
      </c>
      <c r="K60" s="8873"/>
      <c r="L60" s="8873"/>
      <c r="M60" s="8873"/>
      <c r="N60" s="8873">
        <f>SUM(N28:N59)</f>
        <v>512000</v>
      </c>
      <c r="O60" s="8875">
        <f>SUM(O28:O59)</f>
        <v>498278.40000000026</v>
      </c>
      <c r="P60" s="8876"/>
    </row>
    <row r="64" spans="1:19" x14ac:dyDescent="0.2">
      <c r="A64" s="1" t="s">
        <v>124</v>
      </c>
      <c r="B64" s="1">
        <f>SUM(D60,I60,N60)/(4000*1000)</f>
        <v>0.38400000000000001</v>
      </c>
      <c r="C64" s="1">
        <f>ROUNDDOWN(SUM(E60,J60,O60)/(4000*1000),4)</f>
        <v>0.37369999999999998</v>
      </c>
    </row>
    <row r="66" spans="1:16" x14ac:dyDescent="0.2">
      <c r="A66" s="8877"/>
      <c r="B66" s="8878"/>
      <c r="C66" s="8878"/>
      <c r="D66" s="8879"/>
      <c r="E66" s="8878"/>
      <c r="F66" s="8878"/>
      <c r="G66" s="8878"/>
      <c r="H66" s="8878"/>
      <c r="I66" s="8879"/>
      <c r="J66" s="8880"/>
      <c r="K66" s="8878"/>
      <c r="L66" s="8878"/>
      <c r="M66" s="8878"/>
      <c r="N66" s="8878"/>
      <c r="O66" s="8878"/>
      <c r="P66" s="8881"/>
    </row>
    <row r="67" spans="1:16" x14ac:dyDescent="0.2">
      <c r="A67" s="8882" t="s">
        <v>28</v>
      </c>
      <c r="B67" s="8883"/>
      <c r="C67" s="8883"/>
      <c r="D67" s="8884"/>
      <c r="E67" s="8885"/>
      <c r="F67" s="8883"/>
      <c r="G67" s="8883"/>
      <c r="H67" s="8885"/>
      <c r="I67" s="8884"/>
      <c r="J67" s="8886"/>
      <c r="K67" s="8883"/>
      <c r="L67" s="8883"/>
      <c r="M67" s="8883"/>
      <c r="N67" s="8883"/>
      <c r="O67" s="8883"/>
      <c r="P67" s="8887"/>
    </row>
    <row r="68" spans="1:16" x14ac:dyDescent="0.2">
      <c r="A68" s="8888"/>
      <c r="B68" s="8889"/>
      <c r="C68" s="8889"/>
      <c r="D68" s="8889"/>
      <c r="E68" s="8889"/>
      <c r="F68" s="8889"/>
      <c r="G68" s="8889"/>
      <c r="H68" s="8889"/>
      <c r="I68" s="8889"/>
      <c r="J68" s="8889"/>
      <c r="K68" s="8889"/>
      <c r="L68" s="8890"/>
      <c r="M68" s="8890"/>
      <c r="N68" s="8890"/>
      <c r="O68" s="8890"/>
      <c r="P68" s="8891"/>
    </row>
    <row r="69" spans="1:16" x14ac:dyDescent="0.2">
      <c r="A69" s="8892"/>
      <c r="B69" s="8767"/>
      <c r="C69" s="8767"/>
      <c r="D69" s="8769"/>
      <c r="E69" s="8893"/>
      <c r="F69" s="8767"/>
      <c r="G69" s="8767"/>
      <c r="H69" s="8893"/>
      <c r="I69" s="8769"/>
      <c r="J69" s="8698"/>
      <c r="K69" s="8767"/>
      <c r="L69" s="8767"/>
      <c r="M69" s="8767"/>
      <c r="N69" s="8767"/>
      <c r="O69" s="8767"/>
      <c r="P69" s="8763"/>
    </row>
    <row r="70" spans="1:16" x14ac:dyDescent="0.2">
      <c r="A70" s="8781"/>
      <c r="B70" s="8767"/>
      <c r="C70" s="8767"/>
      <c r="D70" s="8769"/>
      <c r="E70" s="8893"/>
      <c r="F70" s="8767"/>
      <c r="G70" s="8767"/>
      <c r="H70" s="8893"/>
      <c r="I70" s="8769"/>
      <c r="J70" s="8767"/>
      <c r="K70" s="8767"/>
      <c r="L70" s="8767"/>
      <c r="M70" s="8767"/>
      <c r="N70" s="8767"/>
      <c r="O70" s="8767"/>
      <c r="P70" s="8763"/>
    </row>
    <row r="71" spans="1:16" x14ac:dyDescent="0.2">
      <c r="A71" s="8781"/>
      <c r="B71" s="8767"/>
      <c r="C71" s="8767"/>
      <c r="D71" s="8769"/>
      <c r="E71" s="8893"/>
      <c r="F71" s="8767"/>
      <c r="G71" s="8767"/>
      <c r="H71" s="8893"/>
      <c r="I71" s="8769"/>
      <c r="J71" s="8767"/>
      <c r="K71" s="8767"/>
      <c r="L71" s="8767"/>
      <c r="M71" s="8767"/>
      <c r="N71" s="8767"/>
      <c r="O71" s="8767"/>
      <c r="P71" s="8763"/>
    </row>
    <row r="72" spans="1:16" x14ac:dyDescent="0.2">
      <c r="A72" s="8781"/>
      <c r="B72" s="8767"/>
      <c r="C72" s="8767"/>
      <c r="D72" s="8769"/>
      <c r="E72" s="8893"/>
      <c r="F72" s="8767"/>
      <c r="G72" s="8767"/>
      <c r="H72" s="8893"/>
      <c r="I72" s="8769"/>
      <c r="J72" s="8767"/>
      <c r="K72" s="8767"/>
      <c r="L72" s="8767"/>
      <c r="M72" s="8767" t="s">
        <v>29</v>
      </c>
      <c r="N72" s="8767"/>
      <c r="O72" s="8767"/>
      <c r="P72" s="8763"/>
    </row>
    <row r="73" spans="1:16" x14ac:dyDescent="0.2">
      <c r="A73" s="8894"/>
      <c r="B73" s="8895"/>
      <c r="C73" s="8895"/>
      <c r="D73" s="8896"/>
      <c r="E73" s="8897"/>
      <c r="F73" s="8895"/>
      <c r="G73" s="8895"/>
      <c r="H73" s="8897"/>
      <c r="I73" s="8896"/>
      <c r="J73" s="8895"/>
      <c r="K73" s="8895"/>
      <c r="L73" s="8895"/>
      <c r="M73" s="8895" t="s">
        <v>30</v>
      </c>
      <c r="N73" s="8895"/>
      <c r="O73" s="8895"/>
      <c r="P73" s="8898"/>
    </row>
    <row r="74" spans="1:16" ht="15.75" x14ac:dyDescent="0.25">
      <c r="E74" s="8899"/>
      <c r="H74" s="8899"/>
    </row>
    <row r="75" spans="1:16" ht="15.75" x14ac:dyDescent="0.25">
      <c r="C75" s="8797"/>
      <c r="E75" s="8899"/>
      <c r="H75" s="8899"/>
    </row>
    <row r="76" spans="1:16" ht="15.75" x14ac:dyDescent="0.25">
      <c r="E76" s="8899"/>
      <c r="H76" s="8899"/>
    </row>
    <row r="77" spans="1:16" ht="15.75" x14ac:dyDescent="0.25">
      <c r="E77" s="8899"/>
      <c r="H77" s="8899"/>
    </row>
    <row r="78" spans="1:16" x14ac:dyDescent="0.2">
      <c r="E78" s="8900"/>
      <c r="H78" s="8900"/>
    </row>
    <row r="79" spans="1:16" ht="15.75" x14ac:dyDescent="0.25">
      <c r="E79" s="8899"/>
      <c r="H79" s="8899"/>
    </row>
    <row r="80" spans="1:16" ht="15.75" x14ac:dyDescent="0.25">
      <c r="E80" s="8899"/>
      <c r="H80" s="8899"/>
    </row>
    <row r="81" spans="5:13" ht="15.75" x14ac:dyDescent="0.25">
      <c r="E81" s="8899"/>
      <c r="H81" s="8899"/>
    </row>
    <row r="82" spans="5:13" ht="15.75" x14ac:dyDescent="0.25">
      <c r="E82" s="8899"/>
      <c r="H82" s="8899"/>
    </row>
    <row r="83" spans="5:13" x14ac:dyDescent="0.2">
      <c r="E83" s="8901"/>
      <c r="H83" s="8901"/>
    </row>
    <row r="84" spans="5:13" ht="15.75" x14ac:dyDescent="0.25">
      <c r="E84" s="8899"/>
      <c r="H84" s="8899"/>
    </row>
    <row r="85" spans="5:13" ht="15.75" x14ac:dyDescent="0.25">
      <c r="E85" s="8899"/>
      <c r="H85" s="8899"/>
    </row>
    <row r="86" spans="5:13" x14ac:dyDescent="0.2">
      <c r="E86" s="8902"/>
      <c r="H86" s="8902"/>
    </row>
    <row r="87" spans="5:13" ht="15.75" x14ac:dyDescent="0.25">
      <c r="E87" s="8899"/>
      <c r="H87" s="8899"/>
    </row>
    <row r="88" spans="5:13" ht="15.75" x14ac:dyDescent="0.25">
      <c r="E88" s="8899"/>
      <c r="H88" s="8899"/>
    </row>
    <row r="89" spans="5:13" x14ac:dyDescent="0.2">
      <c r="E89" s="8903"/>
      <c r="H89" s="8903"/>
    </row>
    <row r="90" spans="5:13" ht="15.75" x14ac:dyDescent="0.25">
      <c r="E90" s="8899"/>
      <c r="H90" s="8899"/>
    </row>
    <row r="91" spans="5:13" ht="15.75" x14ac:dyDescent="0.25">
      <c r="E91" s="8899"/>
      <c r="H91" s="8899"/>
    </row>
    <row r="92" spans="5:13" ht="15.75" x14ac:dyDescent="0.25">
      <c r="E92" s="8899"/>
      <c r="H92" s="8899"/>
    </row>
    <row r="93" spans="5:13" ht="15.75" x14ac:dyDescent="0.25">
      <c r="E93" s="8899"/>
      <c r="H93" s="8899"/>
    </row>
    <row r="94" spans="5:13" ht="15.75" x14ac:dyDescent="0.25">
      <c r="E94" s="8899"/>
      <c r="H94" s="8899"/>
    </row>
    <row r="95" spans="5:13" x14ac:dyDescent="0.2">
      <c r="E95" s="8904"/>
      <c r="H95" s="8904"/>
    </row>
    <row r="96" spans="5:13" ht="15.75" x14ac:dyDescent="0.25">
      <c r="E96" s="8899"/>
      <c r="H96" s="8899"/>
      <c r="M96" s="8905" t="s">
        <v>8</v>
      </c>
    </row>
    <row r="97" spans="5:14" ht="15.75" x14ac:dyDescent="0.25">
      <c r="E97" s="8899"/>
      <c r="H97" s="8899"/>
    </row>
    <row r="98" spans="5:14" x14ac:dyDescent="0.2">
      <c r="E98" s="8906"/>
      <c r="H98" s="8906"/>
    </row>
    <row r="99" spans="5:14" x14ac:dyDescent="0.2">
      <c r="E99" s="8907"/>
      <c r="H99" s="8907"/>
    </row>
    <row r="101" spans="5:14" x14ac:dyDescent="0.2">
      <c r="N101" s="8800"/>
    </row>
    <row r="126" spans="4:4" x14ac:dyDescent="0.2">
      <c r="D126" s="8908"/>
    </row>
  </sheetData>
  <mergeCells count="1">
    <mergeCell ref="Q27:R27"/>
  </mergeCells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1"/>
  </cols>
  <sheetData>
    <row r="1" spans="1:16" ht="12.75" customHeight="1" x14ac:dyDescent="0.2">
      <c r="A1" s="8754"/>
      <c r="B1" s="8755"/>
      <c r="C1" s="8755"/>
      <c r="D1" s="8756"/>
      <c r="E1" s="8755"/>
      <c r="F1" s="8755"/>
      <c r="G1" s="8755"/>
      <c r="H1" s="8755"/>
      <c r="I1" s="8756"/>
      <c r="J1" s="8755"/>
      <c r="K1" s="8755"/>
      <c r="L1" s="8755"/>
      <c r="M1" s="8755"/>
      <c r="N1" s="8755"/>
      <c r="O1" s="8755"/>
      <c r="P1" s="8757"/>
    </row>
    <row r="2" spans="1:16" ht="12.75" customHeight="1" x14ac:dyDescent="0.2">
      <c r="A2" s="8909" t="s">
        <v>0</v>
      </c>
      <c r="B2" s="8910"/>
      <c r="C2" s="8910"/>
      <c r="D2" s="8910"/>
      <c r="E2" s="8910"/>
      <c r="F2" s="8910"/>
      <c r="G2" s="8910"/>
      <c r="H2" s="8910"/>
      <c r="I2" s="8910"/>
      <c r="J2" s="8910"/>
      <c r="K2" s="8910"/>
      <c r="L2" s="8910"/>
      <c r="M2" s="8910"/>
      <c r="N2" s="8910"/>
      <c r="O2" s="8910"/>
      <c r="P2" s="8911"/>
    </row>
    <row r="3" spans="1:16" ht="12.75" customHeight="1" x14ac:dyDescent="0.2">
      <c r="A3" s="8761"/>
      <c r="B3" s="8762"/>
      <c r="C3" s="8762"/>
      <c r="D3" s="8762"/>
      <c r="E3" s="8762"/>
      <c r="F3" s="8762"/>
      <c r="G3" s="8762"/>
      <c r="H3" s="8762"/>
      <c r="I3" s="8762"/>
      <c r="J3" s="8762"/>
      <c r="K3" s="8762"/>
      <c r="L3" s="8762"/>
      <c r="M3" s="8762"/>
      <c r="N3" s="8762"/>
      <c r="O3" s="8762"/>
      <c r="P3" s="8763"/>
    </row>
    <row r="4" spans="1:16" ht="12.75" customHeight="1" x14ac:dyDescent="0.2">
      <c r="A4" s="8764" t="s">
        <v>125</v>
      </c>
      <c r="B4" s="8765"/>
      <c r="C4" s="8765"/>
      <c r="D4" s="8765"/>
      <c r="E4" s="8765"/>
      <c r="F4" s="8765"/>
      <c r="G4" s="8765"/>
      <c r="H4" s="8765"/>
      <c r="I4" s="8765"/>
      <c r="J4" s="8766"/>
      <c r="K4" s="8767"/>
      <c r="L4" s="8767"/>
      <c r="M4" s="8767"/>
      <c r="N4" s="8767"/>
      <c r="O4" s="8767"/>
      <c r="P4" s="8763"/>
    </row>
    <row r="5" spans="1:16" ht="12.75" customHeight="1" x14ac:dyDescent="0.2">
      <c r="A5" s="8768"/>
      <c r="B5" s="8767"/>
      <c r="C5" s="8767"/>
      <c r="D5" s="8769"/>
      <c r="E5" s="8767"/>
      <c r="F5" s="8767"/>
      <c r="G5" s="8767"/>
      <c r="H5" s="8767"/>
      <c r="I5" s="8769"/>
      <c r="J5" s="8767"/>
      <c r="K5" s="8767"/>
      <c r="L5" s="8767"/>
      <c r="M5" s="8767"/>
      <c r="N5" s="8767"/>
      <c r="O5" s="8767"/>
      <c r="P5" s="8763"/>
    </row>
    <row r="6" spans="1:16" ht="12.75" customHeight="1" x14ac:dyDescent="0.2">
      <c r="A6" s="8768" t="s">
        <v>2</v>
      </c>
      <c r="B6" s="8767"/>
      <c r="C6" s="8767"/>
      <c r="D6" s="8769"/>
      <c r="E6" s="8767"/>
      <c r="F6" s="8767"/>
      <c r="G6" s="8767"/>
      <c r="H6" s="8767"/>
      <c r="I6" s="8769"/>
      <c r="J6" s="8767"/>
      <c r="K6" s="8767"/>
      <c r="L6" s="8767"/>
      <c r="M6" s="8767"/>
      <c r="N6" s="8767"/>
      <c r="O6" s="8767"/>
      <c r="P6" s="8763"/>
    </row>
    <row r="7" spans="1:16" ht="12.75" customHeight="1" x14ac:dyDescent="0.2">
      <c r="A7" s="8768" t="s">
        <v>3</v>
      </c>
      <c r="B7" s="8767"/>
      <c r="C7" s="8767"/>
      <c r="D7" s="8769"/>
      <c r="E7" s="8767"/>
      <c r="F7" s="8767"/>
      <c r="G7" s="8767"/>
      <c r="H7" s="8767"/>
      <c r="I7" s="8769"/>
      <c r="J7" s="8767"/>
      <c r="K7" s="8767"/>
      <c r="L7" s="8767"/>
      <c r="M7" s="8767"/>
      <c r="N7" s="8767"/>
      <c r="O7" s="8767"/>
      <c r="P7" s="8763"/>
    </row>
    <row r="8" spans="1:16" ht="12.75" customHeight="1" x14ac:dyDescent="0.2">
      <c r="A8" s="8768" t="s">
        <v>4</v>
      </c>
      <c r="B8" s="8767"/>
      <c r="C8" s="8767"/>
      <c r="D8" s="8769"/>
      <c r="E8" s="8767"/>
      <c r="F8" s="8767"/>
      <c r="G8" s="8767"/>
      <c r="H8" s="8767"/>
      <c r="I8" s="8769"/>
      <c r="J8" s="8767"/>
      <c r="K8" s="8767"/>
      <c r="L8" s="8767"/>
      <c r="M8" s="8767"/>
      <c r="N8" s="8767"/>
      <c r="O8" s="8767"/>
      <c r="P8" s="8763"/>
    </row>
    <row r="9" spans="1:16" ht="12.75" customHeight="1" x14ac:dyDescent="0.2">
      <c r="A9" s="8912" t="s">
        <v>5</v>
      </c>
      <c r="B9" s="8913"/>
      <c r="C9" s="8913"/>
      <c r="D9" s="8914"/>
      <c r="E9" s="8913"/>
      <c r="F9" s="8913"/>
      <c r="G9" s="8913"/>
      <c r="H9" s="8913"/>
      <c r="I9" s="8914"/>
      <c r="J9" s="8913"/>
      <c r="K9" s="8913"/>
      <c r="L9" s="8913"/>
      <c r="M9" s="8913"/>
      <c r="N9" s="8913"/>
      <c r="O9" s="8913"/>
      <c r="P9" s="8915"/>
    </row>
    <row r="10" spans="1:16" ht="12.75" customHeight="1" x14ac:dyDescent="0.2">
      <c r="A10" s="8768" t="s">
        <v>6</v>
      </c>
      <c r="B10" s="8767"/>
      <c r="C10" s="8767"/>
      <c r="D10" s="8769"/>
      <c r="E10" s="8767"/>
      <c r="F10" s="8767"/>
      <c r="G10" s="8767"/>
      <c r="H10" s="8767"/>
      <c r="I10" s="8769"/>
      <c r="J10" s="8767"/>
      <c r="K10" s="8767"/>
      <c r="L10" s="8767"/>
      <c r="M10" s="8767"/>
      <c r="N10" s="8767"/>
      <c r="O10" s="8767"/>
      <c r="P10" s="8763"/>
    </row>
    <row r="11" spans="1:16" ht="12.75" customHeight="1" x14ac:dyDescent="0.2">
      <c r="A11" s="8768"/>
      <c r="B11" s="8767"/>
      <c r="C11" s="8767"/>
      <c r="D11" s="8769"/>
      <c r="E11" s="8767"/>
      <c r="F11" s="8767"/>
      <c r="G11" s="8336"/>
      <c r="H11" s="8767"/>
      <c r="I11" s="8769"/>
      <c r="J11" s="8767"/>
      <c r="K11" s="8767"/>
      <c r="L11" s="8767"/>
      <c r="M11" s="8767"/>
      <c r="N11" s="8767"/>
      <c r="O11" s="8767"/>
      <c r="P11" s="8763"/>
    </row>
    <row r="12" spans="1:16" ht="12.75" customHeight="1" x14ac:dyDescent="0.2">
      <c r="A12" s="8768" t="s">
        <v>126</v>
      </c>
      <c r="B12" s="8767"/>
      <c r="C12" s="8767"/>
      <c r="D12" s="8769"/>
      <c r="E12" s="8767" t="s">
        <v>8</v>
      </c>
      <c r="F12" s="8767"/>
      <c r="G12" s="8767"/>
      <c r="H12" s="8767"/>
      <c r="I12" s="8769"/>
      <c r="J12" s="8767"/>
      <c r="K12" s="8767"/>
      <c r="L12" s="8767"/>
      <c r="M12" s="8767"/>
      <c r="N12" s="8774" t="s">
        <v>127</v>
      </c>
      <c r="O12" s="8767"/>
      <c r="P12" s="8763"/>
    </row>
    <row r="13" spans="1:16" ht="12.75" customHeight="1" x14ac:dyDescent="0.2">
      <c r="A13" s="8768"/>
      <c r="B13" s="8767"/>
      <c r="C13" s="8767"/>
      <c r="D13" s="8769"/>
      <c r="E13" s="8767"/>
      <c r="F13" s="8767"/>
      <c r="G13" s="8767"/>
      <c r="H13" s="8767"/>
      <c r="I13" s="8769"/>
      <c r="J13" s="8767"/>
      <c r="K13" s="8767"/>
      <c r="L13" s="8767"/>
      <c r="M13" s="8767"/>
      <c r="N13" s="8767"/>
      <c r="O13" s="8767"/>
      <c r="P13" s="8763"/>
    </row>
    <row r="14" spans="1:16" ht="12.75" customHeight="1" x14ac:dyDescent="0.2">
      <c r="A14" s="8916" t="s">
        <v>10</v>
      </c>
      <c r="B14" s="8917"/>
      <c r="C14" s="8917"/>
      <c r="D14" s="8918"/>
      <c r="E14" s="8917"/>
      <c r="F14" s="8917"/>
      <c r="G14" s="8917"/>
      <c r="H14" s="8917"/>
      <c r="I14" s="8918"/>
      <c r="J14" s="8917"/>
      <c r="K14" s="8917"/>
      <c r="L14" s="8917"/>
      <c r="M14" s="8917"/>
      <c r="N14" s="8919"/>
      <c r="O14" s="8920"/>
      <c r="P14" s="8921"/>
    </row>
    <row r="15" spans="1:16" ht="12.75" customHeight="1" x14ac:dyDescent="0.2">
      <c r="A15" s="8781"/>
      <c r="B15" s="8767"/>
      <c r="C15" s="8767"/>
      <c r="D15" s="8769"/>
      <c r="E15" s="8767"/>
      <c r="F15" s="8767"/>
      <c r="G15" s="8767"/>
      <c r="H15" s="8767"/>
      <c r="I15" s="8769"/>
      <c r="J15" s="8767"/>
      <c r="K15" s="8767"/>
      <c r="L15" s="8767"/>
      <c r="M15" s="8767"/>
      <c r="N15" s="8782" t="s">
        <v>11</v>
      </c>
      <c r="O15" s="8783" t="s">
        <v>12</v>
      </c>
      <c r="P15" s="8763"/>
    </row>
    <row r="16" spans="1:16" ht="12.75" customHeight="1" x14ac:dyDescent="0.2">
      <c r="A16" s="8781" t="s">
        <v>13</v>
      </c>
      <c r="B16" s="8767"/>
      <c r="C16" s="8767"/>
      <c r="D16" s="8769"/>
      <c r="E16" s="8767"/>
      <c r="F16" s="8767"/>
      <c r="G16" s="8767"/>
      <c r="H16" s="8767"/>
      <c r="I16" s="8769"/>
      <c r="J16" s="8767"/>
      <c r="K16" s="8767"/>
      <c r="L16" s="8767"/>
      <c r="M16" s="8767"/>
      <c r="N16" s="8784"/>
      <c r="O16" s="8763"/>
      <c r="P16" s="8763"/>
    </row>
    <row r="17" spans="1:47" ht="12.75" customHeight="1" x14ac:dyDescent="0.2">
      <c r="A17" s="8922" t="s">
        <v>14</v>
      </c>
      <c r="B17" s="8923"/>
      <c r="C17" s="8923"/>
      <c r="D17" s="8924"/>
      <c r="E17" s="8923"/>
      <c r="F17" s="8923"/>
      <c r="G17" s="8923"/>
      <c r="H17" s="8923"/>
      <c r="I17" s="8924"/>
      <c r="J17" s="8923"/>
      <c r="K17" s="8923"/>
      <c r="L17" s="8923"/>
      <c r="M17" s="8923"/>
      <c r="N17" s="8925" t="s">
        <v>15</v>
      </c>
      <c r="O17" s="8926" t="s">
        <v>16</v>
      </c>
      <c r="P17" s="8927"/>
    </row>
    <row r="18" spans="1:47" ht="12.75" customHeight="1" x14ac:dyDescent="0.2">
      <c r="A18" s="8928"/>
      <c r="B18" s="8929"/>
      <c r="C18" s="8929"/>
      <c r="D18" s="8930"/>
      <c r="E18" s="8929"/>
      <c r="F18" s="8929"/>
      <c r="G18" s="8929"/>
      <c r="H18" s="8929"/>
      <c r="I18" s="8930"/>
      <c r="J18" s="8929"/>
      <c r="K18" s="8929"/>
      <c r="L18" s="8929"/>
      <c r="M18" s="8929"/>
      <c r="N18" s="8931"/>
      <c r="O18" s="8932"/>
      <c r="P18" s="8933" t="s">
        <v>8</v>
      </c>
    </row>
    <row r="19" spans="1:47" ht="12.75" customHeight="1" x14ac:dyDescent="0.2">
      <c r="A19" s="8781"/>
      <c r="B19" s="8767"/>
      <c r="C19" s="8767"/>
      <c r="D19" s="8769"/>
      <c r="E19" s="8767"/>
      <c r="F19" s="8767"/>
      <c r="G19" s="8767"/>
      <c r="H19" s="8767"/>
      <c r="I19" s="8769"/>
      <c r="J19" s="8767"/>
      <c r="K19" s="8797"/>
      <c r="L19" s="8767" t="s">
        <v>17</v>
      </c>
      <c r="M19" s="8767"/>
      <c r="N19" s="8798"/>
      <c r="O19" s="8799"/>
      <c r="P19" s="8763"/>
      <c r="AU19" s="8800"/>
    </row>
    <row r="20" spans="1:47" ht="12.75" customHeight="1" x14ac:dyDescent="0.2">
      <c r="A20" s="8781"/>
      <c r="B20" s="8767"/>
      <c r="C20" s="8767"/>
      <c r="D20" s="8769"/>
      <c r="E20" s="8767"/>
      <c r="F20" s="8767"/>
      <c r="G20" s="8767"/>
      <c r="H20" s="8767"/>
      <c r="I20" s="8769"/>
      <c r="J20" s="8767"/>
      <c r="K20" s="8767"/>
      <c r="L20" s="8767"/>
      <c r="M20" s="8767"/>
      <c r="N20" s="8801"/>
      <c r="O20" s="8802"/>
      <c r="P20" s="8763"/>
    </row>
    <row r="21" spans="1:47" ht="12.75" customHeight="1" x14ac:dyDescent="0.2">
      <c r="A21" s="8768"/>
      <c r="B21" s="8767"/>
      <c r="C21" s="8762"/>
      <c r="D21" s="8762"/>
      <c r="E21" s="8767"/>
      <c r="F21" s="8767"/>
      <c r="G21" s="8767"/>
      <c r="H21" s="8767" t="s">
        <v>8</v>
      </c>
      <c r="I21" s="8769"/>
      <c r="J21" s="8767"/>
      <c r="K21" s="8767"/>
      <c r="L21" s="8767"/>
      <c r="M21" s="8767"/>
      <c r="N21" s="8803"/>
      <c r="O21" s="8804"/>
      <c r="P21" s="8763"/>
    </row>
    <row r="22" spans="1:47" ht="12.75" customHeight="1" x14ac:dyDescent="0.2">
      <c r="A22" s="8781"/>
      <c r="B22" s="8767"/>
      <c r="C22" s="8767"/>
      <c r="D22" s="8769"/>
      <c r="E22" s="8767"/>
      <c r="F22" s="8767"/>
      <c r="G22" s="8767"/>
      <c r="H22" s="8767"/>
      <c r="I22" s="8769"/>
      <c r="J22" s="8767"/>
      <c r="K22" s="8767"/>
      <c r="L22" s="8767"/>
      <c r="M22" s="8767"/>
      <c r="N22" s="8767"/>
      <c r="O22" s="8767"/>
      <c r="P22" s="8763"/>
    </row>
    <row r="23" spans="1:47" ht="12.75" customHeight="1" x14ac:dyDescent="0.2">
      <c r="A23" s="8768" t="s">
        <v>18</v>
      </c>
      <c r="B23" s="8767"/>
      <c r="C23" s="8767"/>
      <c r="D23" s="8769"/>
      <c r="E23" s="8805" t="s">
        <v>19</v>
      </c>
      <c r="F23" s="8805"/>
      <c r="G23" s="8805"/>
      <c r="H23" s="8805"/>
      <c r="I23" s="8805"/>
      <c r="J23" s="8805"/>
      <c r="K23" s="8805"/>
      <c r="L23" s="8805"/>
      <c r="M23" s="8767"/>
      <c r="N23" s="8767"/>
      <c r="O23" s="8767"/>
      <c r="P23" s="8763"/>
    </row>
    <row r="24" spans="1:47" ht="15.75" x14ac:dyDescent="0.25">
      <c r="A24" s="8781"/>
      <c r="B24" s="8767"/>
      <c r="C24" s="8767"/>
      <c r="D24" s="8769"/>
      <c r="E24" s="8806" t="s">
        <v>20</v>
      </c>
      <c r="F24" s="8806"/>
      <c r="G24" s="8806"/>
      <c r="H24" s="8806"/>
      <c r="I24" s="8806"/>
      <c r="J24" s="8806"/>
      <c r="K24" s="8806"/>
      <c r="L24" s="8806"/>
      <c r="M24" s="8767"/>
      <c r="N24" s="8767"/>
      <c r="O24" s="8767"/>
      <c r="P24" s="8763"/>
    </row>
    <row r="25" spans="1:47" ht="12.75" customHeight="1" x14ac:dyDescent="0.2">
      <c r="A25" s="8411"/>
      <c r="B25" s="8412" t="s">
        <v>21</v>
      </c>
      <c r="C25" s="8413"/>
      <c r="D25" s="8413"/>
      <c r="E25" s="8413"/>
      <c r="F25" s="8413"/>
      <c r="G25" s="8413"/>
      <c r="H25" s="8413"/>
      <c r="I25" s="8413"/>
      <c r="J25" s="8413"/>
      <c r="K25" s="8413"/>
      <c r="L25" s="8413"/>
      <c r="M25" s="8413"/>
      <c r="N25" s="8413"/>
      <c r="O25" s="8767"/>
      <c r="P25" s="8763"/>
    </row>
    <row r="26" spans="1:47" ht="12.75" customHeight="1" x14ac:dyDescent="0.2">
      <c r="A26" s="8420" t="s">
        <v>22</v>
      </c>
      <c r="B26" s="8421" t="s">
        <v>23</v>
      </c>
      <c r="C26" s="8421"/>
      <c r="D26" s="8420" t="s">
        <v>24</v>
      </c>
      <c r="E26" s="8420" t="s">
        <v>25</v>
      </c>
      <c r="F26" s="8420" t="s">
        <v>22</v>
      </c>
      <c r="G26" s="8421" t="s">
        <v>23</v>
      </c>
      <c r="H26" s="8421"/>
      <c r="I26" s="8420" t="s">
        <v>24</v>
      </c>
      <c r="J26" s="8420" t="s">
        <v>25</v>
      </c>
      <c r="K26" s="8420" t="s">
        <v>22</v>
      </c>
      <c r="L26" s="8421" t="s">
        <v>23</v>
      </c>
      <c r="M26" s="8421"/>
      <c r="N26" s="8418" t="s">
        <v>24</v>
      </c>
      <c r="O26" s="8420" t="s">
        <v>25</v>
      </c>
      <c r="P26" s="8763"/>
    </row>
    <row r="27" spans="1:47" ht="12.75" customHeight="1" x14ac:dyDescent="0.2">
      <c r="A27" s="8420"/>
      <c r="B27" s="8421" t="s">
        <v>26</v>
      </c>
      <c r="C27" s="8421" t="s">
        <v>2</v>
      </c>
      <c r="D27" s="8420"/>
      <c r="E27" s="8420"/>
      <c r="F27" s="8420"/>
      <c r="G27" s="8421" t="s">
        <v>26</v>
      </c>
      <c r="H27" s="8421" t="s">
        <v>2</v>
      </c>
      <c r="I27" s="8420"/>
      <c r="J27" s="8420"/>
      <c r="K27" s="8420"/>
      <c r="L27" s="8421" t="s">
        <v>26</v>
      </c>
      <c r="M27" s="8421" t="s">
        <v>2</v>
      </c>
      <c r="N27" s="8422"/>
      <c r="O27" s="8420"/>
      <c r="P27" s="8763"/>
      <c r="Q27" s="10730" t="s">
        <v>161</v>
      </c>
      <c r="R27" s="10731"/>
      <c r="S27" s="1" t="s">
        <v>162</v>
      </c>
    </row>
    <row r="28" spans="1:47" ht="12.75" customHeight="1" x14ac:dyDescent="0.2">
      <c r="A28" s="8666">
        <v>1</v>
      </c>
      <c r="B28" s="8425">
        <v>0</v>
      </c>
      <c r="C28" s="8667">
        <v>0.15</v>
      </c>
      <c r="D28" s="8800">
        <v>16000</v>
      </c>
      <c r="E28" s="8807">
        <f t="shared" ref="E28:E59" si="0">D28*(100-2.68)/100</f>
        <v>15571.2</v>
      </c>
      <c r="F28" s="8671">
        <v>33</v>
      </c>
      <c r="G28" s="8672">
        <v>8</v>
      </c>
      <c r="H28" s="8672">
        <v>8.15</v>
      </c>
      <c r="I28" s="8800">
        <v>16000</v>
      </c>
      <c r="J28" s="8807">
        <f t="shared" ref="J28:J59" si="1">I28*(100-2.68)/100</f>
        <v>15571.2</v>
      </c>
      <c r="K28" s="8671">
        <v>65</v>
      </c>
      <c r="L28" s="8672">
        <v>16</v>
      </c>
      <c r="M28" s="8672">
        <v>16.149999999999999</v>
      </c>
      <c r="N28" s="8800">
        <v>16000</v>
      </c>
      <c r="O28" s="8807">
        <f t="shared" ref="O28:O59" si="2">N28*(100-2.68)/100</f>
        <v>15571.2</v>
      </c>
      <c r="P28" s="8763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8666">
        <v>2</v>
      </c>
      <c r="B29" s="8666">
        <v>0.15</v>
      </c>
      <c r="C29" s="8564">
        <v>0.3</v>
      </c>
      <c r="D29" s="8800">
        <v>16000</v>
      </c>
      <c r="E29" s="8807">
        <f t="shared" si="0"/>
        <v>15571.2</v>
      </c>
      <c r="F29" s="8671">
        <v>34</v>
      </c>
      <c r="G29" s="8672">
        <v>8.15</v>
      </c>
      <c r="H29" s="8672">
        <v>8.3000000000000007</v>
      </c>
      <c r="I29" s="8800">
        <v>16000</v>
      </c>
      <c r="J29" s="8807">
        <f t="shared" si="1"/>
        <v>15571.2</v>
      </c>
      <c r="K29" s="8671">
        <v>66</v>
      </c>
      <c r="L29" s="8672">
        <v>16.149999999999999</v>
      </c>
      <c r="M29" s="8672">
        <v>16.3</v>
      </c>
      <c r="N29" s="8800">
        <v>16000</v>
      </c>
      <c r="O29" s="8807">
        <f t="shared" si="2"/>
        <v>15571.2</v>
      </c>
      <c r="P29" s="8763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8934">
        <v>3</v>
      </c>
      <c r="B30" s="8935">
        <v>0.3</v>
      </c>
      <c r="C30" s="8936">
        <v>0.45</v>
      </c>
      <c r="D30" s="8937">
        <v>16000</v>
      </c>
      <c r="E30" s="8938">
        <f t="shared" si="0"/>
        <v>15571.2</v>
      </c>
      <c r="F30" s="8939">
        <v>35</v>
      </c>
      <c r="G30" s="8940">
        <v>8.3000000000000007</v>
      </c>
      <c r="H30" s="8940">
        <v>8.4499999999999993</v>
      </c>
      <c r="I30" s="8937">
        <v>16000</v>
      </c>
      <c r="J30" s="8938">
        <f t="shared" si="1"/>
        <v>15571.2</v>
      </c>
      <c r="K30" s="8939">
        <v>67</v>
      </c>
      <c r="L30" s="8940">
        <v>16.3</v>
      </c>
      <c r="M30" s="8940">
        <v>16.45</v>
      </c>
      <c r="N30" s="8937">
        <v>16000</v>
      </c>
      <c r="O30" s="8938">
        <f t="shared" si="2"/>
        <v>15571.2</v>
      </c>
      <c r="P30" s="8941"/>
      <c r="Q30" s="8564">
        <v>2</v>
      </c>
      <c r="R30" s="8667">
        <v>2.15</v>
      </c>
      <c r="S30" s="10733">
        <f>AVERAGE(D36:D39)</f>
        <v>16000</v>
      </c>
      <c r="V30" s="8942"/>
    </row>
    <row r="31" spans="1:47" ht="12.75" customHeight="1" x14ac:dyDescent="0.2">
      <c r="A31" s="8666">
        <v>4</v>
      </c>
      <c r="B31" s="8666">
        <v>0.45</v>
      </c>
      <c r="C31" s="8672">
        <v>1</v>
      </c>
      <c r="D31" s="8800">
        <v>16000</v>
      </c>
      <c r="E31" s="8807">
        <f t="shared" si="0"/>
        <v>15571.2</v>
      </c>
      <c r="F31" s="8671">
        <v>36</v>
      </c>
      <c r="G31" s="8672">
        <v>8.4499999999999993</v>
      </c>
      <c r="H31" s="8672">
        <v>9</v>
      </c>
      <c r="I31" s="8800">
        <v>16000</v>
      </c>
      <c r="J31" s="8807">
        <f t="shared" si="1"/>
        <v>15571.2</v>
      </c>
      <c r="K31" s="8671">
        <v>68</v>
      </c>
      <c r="L31" s="8672">
        <v>16.45</v>
      </c>
      <c r="M31" s="8672">
        <v>17</v>
      </c>
      <c r="N31" s="8800">
        <v>16000</v>
      </c>
      <c r="O31" s="8807">
        <f t="shared" si="2"/>
        <v>15571.2</v>
      </c>
      <c r="P31" s="8763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8943">
        <v>5</v>
      </c>
      <c r="B32" s="8944">
        <v>1</v>
      </c>
      <c r="C32" s="8945">
        <v>1.1499999999999999</v>
      </c>
      <c r="D32" s="8946">
        <v>16000</v>
      </c>
      <c r="E32" s="8947">
        <f t="shared" si="0"/>
        <v>15571.2</v>
      </c>
      <c r="F32" s="8948">
        <v>37</v>
      </c>
      <c r="G32" s="8944">
        <v>9</v>
      </c>
      <c r="H32" s="8944">
        <v>9.15</v>
      </c>
      <c r="I32" s="8946">
        <v>16000</v>
      </c>
      <c r="J32" s="8947">
        <f t="shared" si="1"/>
        <v>15571.2</v>
      </c>
      <c r="K32" s="8948">
        <v>69</v>
      </c>
      <c r="L32" s="8944">
        <v>17</v>
      </c>
      <c r="M32" s="8944">
        <v>17.149999999999999</v>
      </c>
      <c r="N32" s="8946">
        <v>16000</v>
      </c>
      <c r="O32" s="8947">
        <f t="shared" si="2"/>
        <v>15571.2</v>
      </c>
      <c r="P32" s="8949"/>
      <c r="Q32" s="8564">
        <v>4</v>
      </c>
      <c r="R32" s="8661">
        <v>4.1500000000000004</v>
      </c>
      <c r="S32" s="10733">
        <f>AVERAGE(D44:D47)</f>
        <v>16000</v>
      </c>
      <c r="AQ32" s="8946"/>
    </row>
    <row r="33" spans="1:19" ht="12.75" customHeight="1" x14ac:dyDescent="0.2">
      <c r="A33" s="8950">
        <v>6</v>
      </c>
      <c r="B33" s="8951">
        <v>1.1499999999999999</v>
      </c>
      <c r="C33" s="8952">
        <v>1.3</v>
      </c>
      <c r="D33" s="8953">
        <v>16000</v>
      </c>
      <c r="E33" s="8954">
        <f t="shared" si="0"/>
        <v>15571.2</v>
      </c>
      <c r="F33" s="8955">
        <v>38</v>
      </c>
      <c r="G33" s="8952">
        <v>9.15</v>
      </c>
      <c r="H33" s="8952">
        <v>9.3000000000000007</v>
      </c>
      <c r="I33" s="8953">
        <v>16000</v>
      </c>
      <c r="J33" s="8954">
        <f t="shared" si="1"/>
        <v>15571.2</v>
      </c>
      <c r="K33" s="8955">
        <v>70</v>
      </c>
      <c r="L33" s="8952">
        <v>17.149999999999999</v>
      </c>
      <c r="M33" s="8952">
        <v>17.3</v>
      </c>
      <c r="N33" s="8953">
        <v>16000</v>
      </c>
      <c r="O33" s="8954">
        <f t="shared" si="2"/>
        <v>15571.2</v>
      </c>
      <c r="P33" s="8956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8957">
        <v>7</v>
      </c>
      <c r="B34" s="8958">
        <v>1.3</v>
      </c>
      <c r="C34" s="8959">
        <v>1.45</v>
      </c>
      <c r="D34" s="8960">
        <v>16000</v>
      </c>
      <c r="E34" s="8961">
        <f t="shared" si="0"/>
        <v>15571.2</v>
      </c>
      <c r="F34" s="8962">
        <v>39</v>
      </c>
      <c r="G34" s="8963">
        <v>9.3000000000000007</v>
      </c>
      <c r="H34" s="8963">
        <v>9.4499999999999993</v>
      </c>
      <c r="I34" s="8960">
        <v>16000</v>
      </c>
      <c r="J34" s="8961">
        <f t="shared" si="1"/>
        <v>15571.2</v>
      </c>
      <c r="K34" s="8962">
        <v>71</v>
      </c>
      <c r="L34" s="8963">
        <v>17.3</v>
      </c>
      <c r="M34" s="8963">
        <v>17.45</v>
      </c>
      <c r="N34" s="8960">
        <v>16000</v>
      </c>
      <c r="O34" s="8961">
        <f t="shared" si="2"/>
        <v>15571.2</v>
      </c>
      <c r="P34" s="8964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8666">
        <v>8</v>
      </c>
      <c r="B35" s="8666">
        <v>1.45</v>
      </c>
      <c r="C35" s="8672">
        <v>2</v>
      </c>
      <c r="D35" s="8800">
        <v>16000</v>
      </c>
      <c r="E35" s="8807">
        <f t="shared" si="0"/>
        <v>15571.2</v>
      </c>
      <c r="F35" s="8671">
        <v>40</v>
      </c>
      <c r="G35" s="8672">
        <v>9.4499999999999993</v>
      </c>
      <c r="H35" s="8672">
        <v>10</v>
      </c>
      <c r="I35" s="8800">
        <v>16000</v>
      </c>
      <c r="J35" s="8807">
        <f t="shared" si="1"/>
        <v>15571.2</v>
      </c>
      <c r="K35" s="8671">
        <v>72</v>
      </c>
      <c r="L35" s="8668">
        <v>17.45</v>
      </c>
      <c r="M35" s="8672">
        <v>18</v>
      </c>
      <c r="N35" s="8800">
        <v>16000</v>
      </c>
      <c r="O35" s="8807">
        <f t="shared" si="2"/>
        <v>15571.2</v>
      </c>
      <c r="P35" s="8763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8965">
        <v>9</v>
      </c>
      <c r="B36" s="8966">
        <v>2</v>
      </c>
      <c r="C36" s="8967">
        <v>2.15</v>
      </c>
      <c r="D36" s="8968">
        <v>16000</v>
      </c>
      <c r="E36" s="8969">
        <f t="shared" si="0"/>
        <v>15571.2</v>
      </c>
      <c r="F36" s="8970">
        <v>41</v>
      </c>
      <c r="G36" s="8971">
        <v>10</v>
      </c>
      <c r="H36" s="8972">
        <v>10.15</v>
      </c>
      <c r="I36" s="8968">
        <v>16000</v>
      </c>
      <c r="J36" s="8969">
        <f t="shared" si="1"/>
        <v>15571.2</v>
      </c>
      <c r="K36" s="8970">
        <v>73</v>
      </c>
      <c r="L36" s="8972">
        <v>18</v>
      </c>
      <c r="M36" s="8971">
        <v>18.149999999999999</v>
      </c>
      <c r="N36" s="8968">
        <v>16000</v>
      </c>
      <c r="O36" s="8969">
        <f t="shared" si="2"/>
        <v>15571.2</v>
      </c>
      <c r="P36" s="8973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8666">
        <v>10</v>
      </c>
      <c r="B37" s="8666">
        <v>2.15</v>
      </c>
      <c r="C37" s="8672">
        <v>2.2999999999999998</v>
      </c>
      <c r="D37" s="8800">
        <v>16000</v>
      </c>
      <c r="E37" s="8807">
        <f t="shared" si="0"/>
        <v>15571.2</v>
      </c>
      <c r="F37" s="8671">
        <v>42</v>
      </c>
      <c r="G37" s="8672">
        <v>10.15</v>
      </c>
      <c r="H37" s="8668">
        <v>10.3</v>
      </c>
      <c r="I37" s="8800">
        <v>16000</v>
      </c>
      <c r="J37" s="8807">
        <f t="shared" si="1"/>
        <v>15571.2</v>
      </c>
      <c r="K37" s="8671">
        <v>74</v>
      </c>
      <c r="L37" s="8668">
        <v>18.149999999999999</v>
      </c>
      <c r="M37" s="8672">
        <v>18.3</v>
      </c>
      <c r="N37" s="8800">
        <v>16000</v>
      </c>
      <c r="O37" s="8807">
        <f t="shared" si="2"/>
        <v>15571.2</v>
      </c>
      <c r="P37" s="8763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8666">
        <v>11</v>
      </c>
      <c r="B38" s="8564">
        <v>2.2999999999999998</v>
      </c>
      <c r="C38" s="8667">
        <v>2.4500000000000002</v>
      </c>
      <c r="D38" s="8800">
        <v>16000</v>
      </c>
      <c r="E38" s="8807">
        <f t="shared" si="0"/>
        <v>15571.2</v>
      </c>
      <c r="F38" s="8671">
        <v>43</v>
      </c>
      <c r="G38" s="8672">
        <v>10.3</v>
      </c>
      <c r="H38" s="8668">
        <v>10.45</v>
      </c>
      <c r="I38" s="8800">
        <v>16000</v>
      </c>
      <c r="J38" s="8807">
        <f t="shared" si="1"/>
        <v>15571.2</v>
      </c>
      <c r="K38" s="8671">
        <v>75</v>
      </c>
      <c r="L38" s="8668">
        <v>18.3</v>
      </c>
      <c r="M38" s="8672">
        <v>18.45</v>
      </c>
      <c r="N38" s="8800">
        <v>16000</v>
      </c>
      <c r="O38" s="8807">
        <f t="shared" si="2"/>
        <v>15571.2</v>
      </c>
      <c r="P38" s="8763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8666">
        <v>12</v>
      </c>
      <c r="B39" s="8666">
        <v>2.4500000000000002</v>
      </c>
      <c r="C39" s="8672">
        <v>3</v>
      </c>
      <c r="D39" s="8800">
        <v>16000</v>
      </c>
      <c r="E39" s="8807">
        <f t="shared" si="0"/>
        <v>15571.2</v>
      </c>
      <c r="F39" s="8671">
        <v>44</v>
      </c>
      <c r="G39" s="8672">
        <v>10.45</v>
      </c>
      <c r="H39" s="8668">
        <v>11</v>
      </c>
      <c r="I39" s="8800">
        <v>16000</v>
      </c>
      <c r="J39" s="8807">
        <f t="shared" si="1"/>
        <v>15571.2</v>
      </c>
      <c r="K39" s="8671">
        <v>76</v>
      </c>
      <c r="L39" s="8668">
        <v>18.45</v>
      </c>
      <c r="M39" s="8672">
        <v>19</v>
      </c>
      <c r="N39" s="8800">
        <v>16000</v>
      </c>
      <c r="O39" s="8807">
        <f t="shared" si="2"/>
        <v>15571.2</v>
      </c>
      <c r="P39" s="8763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8666">
        <v>13</v>
      </c>
      <c r="B40" s="8564">
        <v>3</v>
      </c>
      <c r="C40" s="8661">
        <v>3.15</v>
      </c>
      <c r="D40" s="8800">
        <v>16000</v>
      </c>
      <c r="E40" s="8807">
        <f t="shared" si="0"/>
        <v>15571.2</v>
      </c>
      <c r="F40" s="8671">
        <v>45</v>
      </c>
      <c r="G40" s="8672">
        <v>11</v>
      </c>
      <c r="H40" s="8668">
        <v>11.15</v>
      </c>
      <c r="I40" s="8800">
        <v>16000</v>
      </c>
      <c r="J40" s="8807">
        <f t="shared" si="1"/>
        <v>15571.2</v>
      </c>
      <c r="K40" s="8671">
        <v>77</v>
      </c>
      <c r="L40" s="8668">
        <v>19</v>
      </c>
      <c r="M40" s="8672">
        <v>19.149999999999999</v>
      </c>
      <c r="N40" s="8800">
        <v>16000</v>
      </c>
      <c r="O40" s="8807">
        <f t="shared" si="2"/>
        <v>15571.2</v>
      </c>
      <c r="P40" s="8763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8666">
        <v>14</v>
      </c>
      <c r="B41" s="8666">
        <v>3.15</v>
      </c>
      <c r="C41" s="8668">
        <v>3.3</v>
      </c>
      <c r="D41" s="8800">
        <v>16000</v>
      </c>
      <c r="E41" s="8807">
        <f t="shared" si="0"/>
        <v>15571.2</v>
      </c>
      <c r="F41" s="8671">
        <v>46</v>
      </c>
      <c r="G41" s="8672">
        <v>11.15</v>
      </c>
      <c r="H41" s="8668">
        <v>11.3</v>
      </c>
      <c r="I41" s="8800">
        <v>16000</v>
      </c>
      <c r="J41" s="8807">
        <f t="shared" si="1"/>
        <v>15571.2</v>
      </c>
      <c r="K41" s="8671">
        <v>78</v>
      </c>
      <c r="L41" s="8668">
        <v>19.149999999999999</v>
      </c>
      <c r="M41" s="8672">
        <v>19.3</v>
      </c>
      <c r="N41" s="8800">
        <v>16000</v>
      </c>
      <c r="O41" s="8807">
        <f t="shared" si="2"/>
        <v>15571.2</v>
      </c>
      <c r="P41" s="8763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8666">
        <v>15</v>
      </c>
      <c r="B42" s="8564">
        <v>3.3</v>
      </c>
      <c r="C42" s="8661">
        <v>3.45</v>
      </c>
      <c r="D42" s="8800">
        <v>16000</v>
      </c>
      <c r="E42" s="8807">
        <f t="shared" si="0"/>
        <v>15571.2</v>
      </c>
      <c r="F42" s="8671">
        <v>47</v>
      </c>
      <c r="G42" s="8672">
        <v>11.3</v>
      </c>
      <c r="H42" s="8668">
        <v>11.45</v>
      </c>
      <c r="I42" s="8800">
        <v>16000</v>
      </c>
      <c r="J42" s="8807">
        <f t="shared" si="1"/>
        <v>15571.2</v>
      </c>
      <c r="K42" s="8671">
        <v>79</v>
      </c>
      <c r="L42" s="8668">
        <v>19.3</v>
      </c>
      <c r="M42" s="8672">
        <v>19.45</v>
      </c>
      <c r="N42" s="8800">
        <v>16000</v>
      </c>
      <c r="O42" s="8807">
        <f t="shared" si="2"/>
        <v>15571.2</v>
      </c>
      <c r="P42" s="8763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8666">
        <v>16</v>
      </c>
      <c r="B43" s="8666">
        <v>3.45</v>
      </c>
      <c r="C43" s="8668">
        <v>4</v>
      </c>
      <c r="D43" s="8800">
        <v>16000</v>
      </c>
      <c r="E43" s="8807">
        <f t="shared" si="0"/>
        <v>15571.2</v>
      </c>
      <c r="F43" s="8671">
        <v>48</v>
      </c>
      <c r="G43" s="8672">
        <v>11.45</v>
      </c>
      <c r="H43" s="8668">
        <v>12</v>
      </c>
      <c r="I43" s="8800">
        <v>16000</v>
      </c>
      <c r="J43" s="8807">
        <f t="shared" si="1"/>
        <v>15571.2</v>
      </c>
      <c r="K43" s="8671">
        <v>80</v>
      </c>
      <c r="L43" s="8668">
        <v>19.45</v>
      </c>
      <c r="M43" s="8668">
        <v>20</v>
      </c>
      <c r="N43" s="8800">
        <v>16000</v>
      </c>
      <c r="O43" s="8807">
        <f t="shared" si="2"/>
        <v>15571.2</v>
      </c>
      <c r="P43" s="8763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8666">
        <v>17</v>
      </c>
      <c r="B44" s="8564">
        <v>4</v>
      </c>
      <c r="C44" s="8661">
        <v>4.1500000000000004</v>
      </c>
      <c r="D44" s="8800">
        <v>16000</v>
      </c>
      <c r="E44" s="8807">
        <f t="shared" si="0"/>
        <v>15571.2</v>
      </c>
      <c r="F44" s="8671">
        <v>49</v>
      </c>
      <c r="G44" s="8672">
        <v>12</v>
      </c>
      <c r="H44" s="8668">
        <v>12.15</v>
      </c>
      <c r="I44" s="8800">
        <v>16000</v>
      </c>
      <c r="J44" s="8807">
        <f t="shared" si="1"/>
        <v>15571.2</v>
      </c>
      <c r="K44" s="8671">
        <v>81</v>
      </c>
      <c r="L44" s="8668">
        <v>20</v>
      </c>
      <c r="M44" s="8672">
        <v>20.149999999999999</v>
      </c>
      <c r="N44" s="8800">
        <v>16000</v>
      </c>
      <c r="O44" s="8807">
        <f t="shared" si="2"/>
        <v>15571.2</v>
      </c>
      <c r="P44" s="8763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8666">
        <v>18</v>
      </c>
      <c r="B45" s="8666">
        <v>4.1500000000000004</v>
      </c>
      <c r="C45" s="8668">
        <v>4.3</v>
      </c>
      <c r="D45" s="8800">
        <v>16000</v>
      </c>
      <c r="E45" s="8807">
        <f t="shared" si="0"/>
        <v>15571.2</v>
      </c>
      <c r="F45" s="8671">
        <v>50</v>
      </c>
      <c r="G45" s="8672">
        <v>12.15</v>
      </c>
      <c r="H45" s="8668">
        <v>12.3</v>
      </c>
      <c r="I45" s="8800">
        <v>16000</v>
      </c>
      <c r="J45" s="8807">
        <f t="shared" si="1"/>
        <v>15571.2</v>
      </c>
      <c r="K45" s="8671">
        <v>82</v>
      </c>
      <c r="L45" s="8668">
        <v>20.149999999999999</v>
      </c>
      <c r="M45" s="8672">
        <v>20.3</v>
      </c>
      <c r="N45" s="8800">
        <v>16000</v>
      </c>
      <c r="O45" s="8807">
        <f t="shared" si="2"/>
        <v>15571.2</v>
      </c>
      <c r="P45" s="8763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8666">
        <v>19</v>
      </c>
      <c r="B46" s="8564">
        <v>4.3</v>
      </c>
      <c r="C46" s="8661">
        <v>4.45</v>
      </c>
      <c r="D46" s="8800">
        <v>16000</v>
      </c>
      <c r="E46" s="8807">
        <f t="shared" si="0"/>
        <v>15571.2</v>
      </c>
      <c r="F46" s="8671">
        <v>51</v>
      </c>
      <c r="G46" s="8672">
        <v>12.3</v>
      </c>
      <c r="H46" s="8668">
        <v>12.45</v>
      </c>
      <c r="I46" s="8800">
        <v>16000</v>
      </c>
      <c r="J46" s="8807">
        <f t="shared" si="1"/>
        <v>15571.2</v>
      </c>
      <c r="K46" s="8671">
        <v>83</v>
      </c>
      <c r="L46" s="8668">
        <v>20.3</v>
      </c>
      <c r="M46" s="8672">
        <v>20.45</v>
      </c>
      <c r="N46" s="8800">
        <v>16000</v>
      </c>
      <c r="O46" s="8807">
        <f t="shared" si="2"/>
        <v>15571.2</v>
      </c>
      <c r="P46" s="8763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8666">
        <v>20</v>
      </c>
      <c r="B47" s="8666">
        <v>4.45</v>
      </c>
      <c r="C47" s="8668">
        <v>5</v>
      </c>
      <c r="D47" s="8800">
        <v>16000</v>
      </c>
      <c r="E47" s="8807">
        <f t="shared" si="0"/>
        <v>15571.2</v>
      </c>
      <c r="F47" s="8671">
        <v>52</v>
      </c>
      <c r="G47" s="8672">
        <v>12.45</v>
      </c>
      <c r="H47" s="8668">
        <v>13</v>
      </c>
      <c r="I47" s="8800">
        <v>16000</v>
      </c>
      <c r="J47" s="8807">
        <f t="shared" si="1"/>
        <v>15571.2</v>
      </c>
      <c r="K47" s="8671">
        <v>84</v>
      </c>
      <c r="L47" s="8668">
        <v>20.45</v>
      </c>
      <c r="M47" s="8672">
        <v>21</v>
      </c>
      <c r="N47" s="8800">
        <v>16000</v>
      </c>
      <c r="O47" s="8807">
        <f t="shared" si="2"/>
        <v>15571.2</v>
      </c>
      <c r="P47" s="8763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8974">
        <v>21</v>
      </c>
      <c r="B48" s="8975">
        <v>5</v>
      </c>
      <c r="C48" s="8976">
        <v>5.15</v>
      </c>
      <c r="D48" s="8977">
        <v>16000</v>
      </c>
      <c r="E48" s="8978">
        <f t="shared" si="0"/>
        <v>15571.2</v>
      </c>
      <c r="F48" s="8979">
        <v>53</v>
      </c>
      <c r="G48" s="8975">
        <v>13</v>
      </c>
      <c r="H48" s="8980">
        <v>13.15</v>
      </c>
      <c r="I48" s="8977">
        <v>16000</v>
      </c>
      <c r="J48" s="8978">
        <f t="shared" si="1"/>
        <v>15571.2</v>
      </c>
      <c r="K48" s="8979">
        <v>85</v>
      </c>
      <c r="L48" s="8980">
        <v>21</v>
      </c>
      <c r="M48" s="8975">
        <v>21.15</v>
      </c>
      <c r="N48" s="8977">
        <v>16000</v>
      </c>
      <c r="O48" s="8978">
        <f t="shared" si="2"/>
        <v>15571.2</v>
      </c>
      <c r="P48" s="8981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8982">
        <v>22</v>
      </c>
      <c r="B49" s="8983">
        <v>5.15</v>
      </c>
      <c r="C49" s="8984">
        <v>5.3</v>
      </c>
      <c r="D49" s="8985">
        <v>16000</v>
      </c>
      <c r="E49" s="8986">
        <f t="shared" si="0"/>
        <v>15571.2</v>
      </c>
      <c r="F49" s="8987">
        <v>54</v>
      </c>
      <c r="G49" s="8984">
        <v>13.15</v>
      </c>
      <c r="H49" s="8984">
        <v>13.3</v>
      </c>
      <c r="I49" s="8985">
        <v>16000</v>
      </c>
      <c r="J49" s="8986">
        <f t="shared" si="1"/>
        <v>15571.2</v>
      </c>
      <c r="K49" s="8987">
        <v>86</v>
      </c>
      <c r="L49" s="8984">
        <v>21.15</v>
      </c>
      <c r="M49" s="8984">
        <v>21.3</v>
      </c>
      <c r="N49" s="8985">
        <v>16000</v>
      </c>
      <c r="O49" s="8986">
        <f t="shared" si="2"/>
        <v>15571.2</v>
      </c>
      <c r="P49" s="8988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8666">
        <v>23</v>
      </c>
      <c r="B50" s="8672">
        <v>5.3</v>
      </c>
      <c r="C50" s="8661">
        <v>5.45</v>
      </c>
      <c r="D50" s="8800">
        <v>16000</v>
      </c>
      <c r="E50" s="8807">
        <f t="shared" si="0"/>
        <v>15571.2</v>
      </c>
      <c r="F50" s="8671">
        <v>55</v>
      </c>
      <c r="G50" s="8672">
        <v>13.3</v>
      </c>
      <c r="H50" s="8668">
        <v>13.45</v>
      </c>
      <c r="I50" s="8800">
        <v>16000</v>
      </c>
      <c r="J50" s="8807">
        <f t="shared" si="1"/>
        <v>15571.2</v>
      </c>
      <c r="K50" s="8671">
        <v>87</v>
      </c>
      <c r="L50" s="8668">
        <v>21.3</v>
      </c>
      <c r="M50" s="8672">
        <v>21.45</v>
      </c>
      <c r="N50" s="8800">
        <v>16000</v>
      </c>
      <c r="O50" s="8807">
        <f t="shared" si="2"/>
        <v>15571.2</v>
      </c>
      <c r="P50" s="8763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8666">
        <v>24</v>
      </c>
      <c r="B51" s="8667">
        <v>5.45</v>
      </c>
      <c r="C51" s="8668">
        <v>6</v>
      </c>
      <c r="D51" s="8800">
        <v>16000</v>
      </c>
      <c r="E51" s="8807">
        <f t="shared" si="0"/>
        <v>15571.2</v>
      </c>
      <c r="F51" s="8671">
        <v>56</v>
      </c>
      <c r="G51" s="8672">
        <v>13.45</v>
      </c>
      <c r="H51" s="8668">
        <v>14</v>
      </c>
      <c r="I51" s="8800">
        <v>16000</v>
      </c>
      <c r="J51" s="8807">
        <f t="shared" si="1"/>
        <v>15571.2</v>
      </c>
      <c r="K51" s="8671">
        <v>88</v>
      </c>
      <c r="L51" s="8668">
        <v>21.45</v>
      </c>
      <c r="M51" s="8672">
        <v>22</v>
      </c>
      <c r="N51" s="8800">
        <v>16000</v>
      </c>
      <c r="O51" s="8807">
        <f t="shared" si="2"/>
        <v>15571.2</v>
      </c>
      <c r="P51" s="8763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8666">
        <v>25</v>
      </c>
      <c r="B52" s="8672">
        <v>6</v>
      </c>
      <c r="C52" s="8661">
        <v>6.15</v>
      </c>
      <c r="D52" s="8800">
        <v>16000</v>
      </c>
      <c r="E52" s="8807">
        <f t="shared" si="0"/>
        <v>15571.2</v>
      </c>
      <c r="F52" s="8671">
        <v>57</v>
      </c>
      <c r="G52" s="8672">
        <v>14</v>
      </c>
      <c r="H52" s="8668">
        <v>14.15</v>
      </c>
      <c r="I52" s="8800">
        <v>16000</v>
      </c>
      <c r="J52" s="8807">
        <f t="shared" si="1"/>
        <v>15571.2</v>
      </c>
      <c r="K52" s="8671">
        <v>89</v>
      </c>
      <c r="L52" s="8668">
        <v>22</v>
      </c>
      <c r="M52" s="8672">
        <v>22.15</v>
      </c>
      <c r="N52" s="8800">
        <v>16000</v>
      </c>
      <c r="O52" s="8807">
        <f t="shared" si="2"/>
        <v>15571.2</v>
      </c>
      <c r="P52" s="8763"/>
      <c r="Q52" s="1" t="s">
        <v>163</v>
      </c>
      <c r="S52" s="10733">
        <f>AVERAGE(S28:S51)</f>
        <v>16000</v>
      </c>
    </row>
    <row r="53" spans="1:19" x14ac:dyDescent="0.2">
      <c r="A53" s="8666">
        <v>26</v>
      </c>
      <c r="B53" s="8667">
        <v>6.15</v>
      </c>
      <c r="C53" s="8668">
        <v>6.3</v>
      </c>
      <c r="D53" s="8800">
        <v>16000</v>
      </c>
      <c r="E53" s="8807">
        <f t="shared" si="0"/>
        <v>15571.2</v>
      </c>
      <c r="F53" s="8671">
        <v>58</v>
      </c>
      <c r="G53" s="8672">
        <v>14.15</v>
      </c>
      <c r="H53" s="8668">
        <v>14.3</v>
      </c>
      <c r="I53" s="8800">
        <v>16000</v>
      </c>
      <c r="J53" s="8807">
        <f t="shared" si="1"/>
        <v>15571.2</v>
      </c>
      <c r="K53" s="8671">
        <v>90</v>
      </c>
      <c r="L53" s="8668">
        <v>22.15</v>
      </c>
      <c r="M53" s="8672">
        <v>22.3</v>
      </c>
      <c r="N53" s="8800">
        <v>16000</v>
      </c>
      <c r="O53" s="8807">
        <f t="shared" si="2"/>
        <v>15571.2</v>
      </c>
      <c r="P53" s="8763"/>
    </row>
    <row r="54" spans="1:19" x14ac:dyDescent="0.2">
      <c r="A54" s="8666">
        <v>27</v>
      </c>
      <c r="B54" s="8672">
        <v>6.3</v>
      </c>
      <c r="C54" s="8661">
        <v>6.45</v>
      </c>
      <c r="D54" s="8800">
        <v>16000</v>
      </c>
      <c r="E54" s="8807">
        <f t="shared" si="0"/>
        <v>15571.2</v>
      </c>
      <c r="F54" s="8671">
        <v>59</v>
      </c>
      <c r="G54" s="8672">
        <v>14.3</v>
      </c>
      <c r="H54" s="8668">
        <v>14.45</v>
      </c>
      <c r="I54" s="8800">
        <v>16000</v>
      </c>
      <c r="J54" s="8807">
        <f t="shared" si="1"/>
        <v>15571.2</v>
      </c>
      <c r="K54" s="8671">
        <v>91</v>
      </c>
      <c r="L54" s="8668">
        <v>22.3</v>
      </c>
      <c r="M54" s="8672">
        <v>22.45</v>
      </c>
      <c r="N54" s="8800">
        <v>16000</v>
      </c>
      <c r="O54" s="8807">
        <f t="shared" si="2"/>
        <v>15571.2</v>
      </c>
      <c r="P54" s="8763"/>
    </row>
    <row r="55" spans="1:19" x14ac:dyDescent="0.2">
      <c r="A55" s="8666">
        <v>28</v>
      </c>
      <c r="B55" s="8667">
        <v>6.45</v>
      </c>
      <c r="C55" s="8668">
        <v>7</v>
      </c>
      <c r="D55" s="8800">
        <v>16000</v>
      </c>
      <c r="E55" s="8807">
        <f t="shared" si="0"/>
        <v>15571.2</v>
      </c>
      <c r="F55" s="8671">
        <v>60</v>
      </c>
      <c r="G55" s="8672">
        <v>14.45</v>
      </c>
      <c r="H55" s="8672">
        <v>15</v>
      </c>
      <c r="I55" s="8800">
        <v>16000</v>
      </c>
      <c r="J55" s="8807">
        <f t="shared" si="1"/>
        <v>15571.2</v>
      </c>
      <c r="K55" s="8671">
        <v>92</v>
      </c>
      <c r="L55" s="8668">
        <v>22.45</v>
      </c>
      <c r="M55" s="8672">
        <v>23</v>
      </c>
      <c r="N55" s="8800">
        <v>16000</v>
      </c>
      <c r="O55" s="8807">
        <f t="shared" si="2"/>
        <v>15571.2</v>
      </c>
      <c r="P55" s="8763"/>
    </row>
    <row r="56" spans="1:19" x14ac:dyDescent="0.2">
      <c r="A56" s="8666">
        <v>29</v>
      </c>
      <c r="B56" s="8672">
        <v>7</v>
      </c>
      <c r="C56" s="8661">
        <v>7.15</v>
      </c>
      <c r="D56" s="8800">
        <v>16000</v>
      </c>
      <c r="E56" s="8807">
        <f t="shared" si="0"/>
        <v>15571.2</v>
      </c>
      <c r="F56" s="8671">
        <v>61</v>
      </c>
      <c r="G56" s="8672">
        <v>15</v>
      </c>
      <c r="H56" s="8672">
        <v>15.15</v>
      </c>
      <c r="I56" s="8800">
        <v>16000</v>
      </c>
      <c r="J56" s="8807">
        <f t="shared" si="1"/>
        <v>15571.2</v>
      </c>
      <c r="K56" s="8671">
        <v>93</v>
      </c>
      <c r="L56" s="8668">
        <v>23</v>
      </c>
      <c r="M56" s="8672">
        <v>23.15</v>
      </c>
      <c r="N56" s="8800">
        <v>16000</v>
      </c>
      <c r="O56" s="8807">
        <f t="shared" si="2"/>
        <v>15571.2</v>
      </c>
      <c r="P56" s="8763"/>
    </row>
    <row r="57" spans="1:19" x14ac:dyDescent="0.2">
      <c r="A57" s="8989">
        <v>30</v>
      </c>
      <c r="B57" s="8990">
        <v>7.15</v>
      </c>
      <c r="C57" s="8991">
        <v>7.3</v>
      </c>
      <c r="D57" s="8992">
        <v>16000</v>
      </c>
      <c r="E57" s="8993">
        <f t="shared" si="0"/>
        <v>15571.2</v>
      </c>
      <c r="F57" s="8994">
        <v>62</v>
      </c>
      <c r="G57" s="8991">
        <v>15.15</v>
      </c>
      <c r="H57" s="8991">
        <v>15.3</v>
      </c>
      <c r="I57" s="8992">
        <v>16000</v>
      </c>
      <c r="J57" s="8993">
        <f t="shared" si="1"/>
        <v>15571.2</v>
      </c>
      <c r="K57" s="8994">
        <v>94</v>
      </c>
      <c r="L57" s="8991">
        <v>23.15</v>
      </c>
      <c r="M57" s="8991">
        <v>23.3</v>
      </c>
      <c r="N57" s="8992">
        <v>16000</v>
      </c>
      <c r="O57" s="8993">
        <f t="shared" si="2"/>
        <v>15571.2</v>
      </c>
      <c r="P57" s="8995"/>
    </row>
    <row r="58" spans="1:19" x14ac:dyDescent="0.2">
      <c r="A58" s="8666">
        <v>31</v>
      </c>
      <c r="B58" s="8672">
        <v>7.3</v>
      </c>
      <c r="C58" s="8661">
        <v>7.45</v>
      </c>
      <c r="D58" s="8800">
        <v>16000</v>
      </c>
      <c r="E58" s="8807">
        <f t="shared" si="0"/>
        <v>15571.2</v>
      </c>
      <c r="F58" s="8671">
        <v>63</v>
      </c>
      <c r="G58" s="8672">
        <v>15.3</v>
      </c>
      <c r="H58" s="8672">
        <v>15.45</v>
      </c>
      <c r="I58" s="8800">
        <v>16000</v>
      </c>
      <c r="J58" s="8807">
        <f t="shared" si="1"/>
        <v>15571.2</v>
      </c>
      <c r="K58" s="8671">
        <v>95</v>
      </c>
      <c r="L58" s="8672">
        <v>23.3</v>
      </c>
      <c r="M58" s="8672">
        <v>23.45</v>
      </c>
      <c r="N58" s="8800">
        <v>16000</v>
      </c>
      <c r="O58" s="8807">
        <f t="shared" si="2"/>
        <v>15571.2</v>
      </c>
      <c r="P58" s="8763"/>
    </row>
    <row r="59" spans="1:19" x14ac:dyDescent="0.2">
      <c r="A59" s="8666">
        <v>32</v>
      </c>
      <c r="B59" s="8667">
        <v>7.45</v>
      </c>
      <c r="C59" s="8668">
        <v>8</v>
      </c>
      <c r="D59" s="8800">
        <v>16000</v>
      </c>
      <c r="E59" s="8807">
        <f t="shared" si="0"/>
        <v>15571.2</v>
      </c>
      <c r="F59" s="8671">
        <v>64</v>
      </c>
      <c r="G59" s="8672">
        <v>15.45</v>
      </c>
      <c r="H59" s="8672">
        <v>16</v>
      </c>
      <c r="I59" s="8800">
        <v>16000</v>
      </c>
      <c r="J59" s="8807">
        <f t="shared" si="1"/>
        <v>15571.2</v>
      </c>
      <c r="K59" s="8671">
        <v>96</v>
      </c>
      <c r="L59" s="8672">
        <v>23.45</v>
      </c>
      <c r="M59" s="8672">
        <v>24</v>
      </c>
      <c r="N59" s="8800">
        <v>16000</v>
      </c>
      <c r="O59" s="8807">
        <f t="shared" si="2"/>
        <v>15571.2</v>
      </c>
      <c r="P59" s="8763"/>
    </row>
    <row r="60" spans="1:19" x14ac:dyDescent="0.2">
      <c r="A60" s="8996" t="s">
        <v>27</v>
      </c>
      <c r="B60" s="8997"/>
      <c r="C60" s="8997"/>
      <c r="D60" s="8998">
        <f>SUM(D28:D59)</f>
        <v>512000</v>
      </c>
      <c r="E60" s="8999">
        <f>SUM(E28:E59)</f>
        <v>498278.40000000026</v>
      </c>
      <c r="F60" s="8997"/>
      <c r="G60" s="8997"/>
      <c r="H60" s="8997"/>
      <c r="I60" s="8998">
        <f>SUM(I28:I59)</f>
        <v>512000</v>
      </c>
      <c r="J60" s="8999">
        <f>SUM(J28:J59)</f>
        <v>498278.40000000026</v>
      </c>
      <c r="K60" s="8997"/>
      <c r="L60" s="8997"/>
      <c r="M60" s="8997"/>
      <c r="N60" s="8997">
        <f>SUM(N28:N59)</f>
        <v>512000</v>
      </c>
      <c r="O60" s="8999">
        <f>SUM(O28:O59)</f>
        <v>498278.40000000026</v>
      </c>
      <c r="P60" s="9000"/>
    </row>
    <row r="64" spans="1:19" x14ac:dyDescent="0.2">
      <c r="A64" s="1" t="s">
        <v>128</v>
      </c>
      <c r="B64" s="1">
        <f>SUM(D60,I60,N60)/(4000*1000)</f>
        <v>0.38400000000000001</v>
      </c>
      <c r="C64" s="1">
        <f>ROUNDDOWN(SUM(E60,J60,O60)/(4000*1000),4)</f>
        <v>0.37369999999999998</v>
      </c>
    </row>
    <row r="66" spans="1:16" x14ac:dyDescent="0.2">
      <c r="A66" s="9001"/>
      <c r="B66" s="9002"/>
      <c r="C66" s="9002"/>
      <c r="D66" s="9003"/>
      <c r="E66" s="9002"/>
      <c r="F66" s="9002"/>
      <c r="G66" s="9002"/>
      <c r="H66" s="9002"/>
      <c r="I66" s="9003"/>
      <c r="J66" s="9004"/>
      <c r="K66" s="9002"/>
      <c r="L66" s="9002"/>
      <c r="M66" s="9002"/>
      <c r="N66" s="9002"/>
      <c r="O66" s="9002"/>
      <c r="P66" s="9005"/>
    </row>
    <row r="67" spans="1:16" x14ac:dyDescent="0.2">
      <c r="A67" s="9006" t="s">
        <v>28</v>
      </c>
      <c r="B67" s="9007"/>
      <c r="C67" s="9007"/>
      <c r="D67" s="9008"/>
      <c r="E67" s="9009"/>
      <c r="F67" s="9007"/>
      <c r="G67" s="9007"/>
      <c r="H67" s="9009"/>
      <c r="I67" s="9008"/>
      <c r="J67" s="9010"/>
      <c r="K67" s="9007"/>
      <c r="L67" s="9007"/>
      <c r="M67" s="9007"/>
      <c r="N67" s="9007"/>
      <c r="O67" s="9007"/>
      <c r="P67" s="9011"/>
    </row>
    <row r="68" spans="1:16" x14ac:dyDescent="0.2">
      <c r="A68" s="9012"/>
      <c r="B68" s="9013"/>
      <c r="C68" s="9013"/>
      <c r="D68" s="9013"/>
      <c r="E68" s="9013"/>
      <c r="F68" s="9013"/>
      <c r="G68" s="9013"/>
      <c r="H68" s="9013"/>
      <c r="I68" s="9013"/>
      <c r="J68" s="9013"/>
      <c r="K68" s="9013"/>
      <c r="L68" s="9014"/>
      <c r="M68" s="9014"/>
      <c r="N68" s="9014"/>
      <c r="O68" s="9014"/>
      <c r="P68" s="9015"/>
    </row>
    <row r="69" spans="1:16" x14ac:dyDescent="0.2">
      <c r="A69" s="8892"/>
      <c r="B69" s="8767"/>
      <c r="C69" s="8767"/>
      <c r="D69" s="8769"/>
      <c r="E69" s="8893"/>
      <c r="F69" s="8767"/>
      <c r="G69" s="8767"/>
      <c r="H69" s="8893"/>
      <c r="I69" s="8769"/>
      <c r="J69" s="8698"/>
      <c r="K69" s="8767"/>
      <c r="L69" s="8767"/>
      <c r="M69" s="8767"/>
      <c r="N69" s="8767"/>
      <c r="O69" s="8767"/>
      <c r="P69" s="8763"/>
    </row>
    <row r="70" spans="1:16" x14ac:dyDescent="0.2">
      <c r="A70" s="8781"/>
      <c r="B70" s="8767"/>
      <c r="C70" s="8767"/>
      <c r="D70" s="8769"/>
      <c r="E70" s="8893"/>
      <c r="F70" s="8767"/>
      <c r="G70" s="8767"/>
      <c r="H70" s="8893"/>
      <c r="I70" s="8769"/>
      <c r="J70" s="8767"/>
      <c r="K70" s="8767"/>
      <c r="L70" s="8767"/>
      <c r="M70" s="8767"/>
      <c r="N70" s="8767"/>
      <c r="O70" s="8767"/>
      <c r="P70" s="8763"/>
    </row>
    <row r="71" spans="1:16" x14ac:dyDescent="0.2">
      <c r="A71" s="8781"/>
      <c r="B71" s="8767"/>
      <c r="C71" s="8767"/>
      <c r="D71" s="8769"/>
      <c r="E71" s="8893"/>
      <c r="F71" s="8767"/>
      <c r="G71" s="8767"/>
      <c r="H71" s="8893"/>
      <c r="I71" s="8769"/>
      <c r="J71" s="8767"/>
      <c r="K71" s="8767"/>
      <c r="L71" s="8767"/>
      <c r="M71" s="8767"/>
      <c r="N71" s="8767"/>
      <c r="O71" s="8767"/>
      <c r="P71" s="8763"/>
    </row>
    <row r="72" spans="1:16" x14ac:dyDescent="0.2">
      <c r="A72" s="8781"/>
      <c r="B72" s="8767"/>
      <c r="C72" s="8767"/>
      <c r="D72" s="8769"/>
      <c r="E72" s="8893"/>
      <c r="F72" s="8767"/>
      <c r="G72" s="8767"/>
      <c r="H72" s="8893"/>
      <c r="I72" s="8769"/>
      <c r="J72" s="8767"/>
      <c r="K72" s="8767"/>
      <c r="L72" s="8767"/>
      <c r="M72" s="8767" t="s">
        <v>29</v>
      </c>
      <c r="N72" s="8767"/>
      <c r="O72" s="8767"/>
      <c r="P72" s="8763"/>
    </row>
    <row r="73" spans="1:16" x14ac:dyDescent="0.2">
      <c r="A73" s="9016"/>
      <c r="B73" s="9017"/>
      <c r="C73" s="9017"/>
      <c r="D73" s="9018"/>
      <c r="E73" s="9019"/>
      <c r="F73" s="9017"/>
      <c r="G73" s="9017"/>
      <c r="H73" s="9019"/>
      <c r="I73" s="9018"/>
      <c r="J73" s="9017"/>
      <c r="K73" s="9017"/>
      <c r="L73" s="9017"/>
      <c r="M73" s="9017" t="s">
        <v>30</v>
      </c>
      <c r="N73" s="9017"/>
      <c r="O73" s="9017"/>
      <c r="P73" s="9020"/>
    </row>
    <row r="74" spans="1:16" ht="15.75" x14ac:dyDescent="0.25">
      <c r="E74" s="8899"/>
      <c r="H74" s="8899"/>
    </row>
    <row r="75" spans="1:16" ht="15.75" x14ac:dyDescent="0.25">
      <c r="C75" s="8797"/>
      <c r="E75" s="8899"/>
      <c r="H75" s="8899"/>
    </row>
    <row r="76" spans="1:16" ht="15.75" x14ac:dyDescent="0.25">
      <c r="E76" s="8899"/>
      <c r="H76" s="8899"/>
    </row>
    <row r="77" spans="1:16" ht="15.75" x14ac:dyDescent="0.25">
      <c r="E77" s="8899"/>
      <c r="H77" s="8899"/>
    </row>
    <row r="78" spans="1:16" x14ac:dyDescent="0.2">
      <c r="E78" s="9021"/>
      <c r="H78" s="9021"/>
    </row>
    <row r="79" spans="1:16" ht="15.75" x14ac:dyDescent="0.25">
      <c r="E79" s="8899"/>
      <c r="H79" s="8899"/>
    </row>
    <row r="80" spans="1:16" ht="15.75" x14ac:dyDescent="0.25">
      <c r="E80" s="8899"/>
      <c r="H80" s="8899"/>
    </row>
    <row r="81" spans="5:13" ht="15.75" x14ac:dyDescent="0.25">
      <c r="E81" s="8899"/>
      <c r="H81" s="8899"/>
    </row>
    <row r="82" spans="5:13" ht="15.75" x14ac:dyDescent="0.25">
      <c r="E82" s="8899"/>
      <c r="H82" s="8899"/>
    </row>
    <row r="83" spans="5:13" x14ac:dyDescent="0.2">
      <c r="E83" s="9022"/>
      <c r="H83" s="9022"/>
    </row>
    <row r="84" spans="5:13" ht="15.75" x14ac:dyDescent="0.25">
      <c r="E84" s="8899"/>
      <c r="H84" s="8899"/>
    </row>
    <row r="85" spans="5:13" ht="15.75" x14ac:dyDescent="0.25">
      <c r="E85" s="8899"/>
      <c r="H85" s="8899"/>
    </row>
    <row r="86" spans="5:13" x14ac:dyDescent="0.2">
      <c r="E86" s="9023"/>
      <c r="H86" s="9023"/>
    </row>
    <row r="87" spans="5:13" ht="15.75" x14ac:dyDescent="0.25">
      <c r="E87" s="8899"/>
      <c r="H87" s="8899"/>
    </row>
    <row r="88" spans="5:13" ht="15.75" x14ac:dyDescent="0.25">
      <c r="E88" s="8899"/>
      <c r="H88" s="8899"/>
    </row>
    <row r="89" spans="5:13" x14ac:dyDescent="0.2">
      <c r="E89" s="9024"/>
      <c r="H89" s="9024"/>
    </row>
    <row r="90" spans="5:13" ht="15.75" x14ac:dyDescent="0.25">
      <c r="E90" s="8899"/>
      <c r="H90" s="8899"/>
    </row>
    <row r="91" spans="5:13" ht="15.75" x14ac:dyDescent="0.25">
      <c r="E91" s="8899"/>
      <c r="H91" s="8899"/>
    </row>
    <row r="92" spans="5:13" ht="15.75" x14ac:dyDescent="0.25">
      <c r="E92" s="8899"/>
      <c r="H92" s="8899"/>
    </row>
    <row r="93" spans="5:13" ht="15.75" x14ac:dyDescent="0.25">
      <c r="E93" s="8899"/>
      <c r="H93" s="8899"/>
    </row>
    <row r="94" spans="5:13" ht="15.75" x14ac:dyDescent="0.25">
      <c r="E94" s="8899"/>
      <c r="H94" s="8899"/>
    </row>
    <row r="95" spans="5:13" x14ac:dyDescent="0.2">
      <c r="E95" s="9025"/>
      <c r="H95" s="9025"/>
    </row>
    <row r="96" spans="5:13" ht="15.75" x14ac:dyDescent="0.25">
      <c r="E96" s="8899"/>
      <c r="H96" s="8899"/>
      <c r="M96" s="8905" t="s">
        <v>8</v>
      </c>
    </row>
    <row r="97" spans="5:14" ht="15.75" x14ac:dyDescent="0.25">
      <c r="E97" s="8899"/>
      <c r="H97" s="8899"/>
    </row>
    <row r="98" spans="5:14" x14ac:dyDescent="0.2">
      <c r="E98" s="9026"/>
      <c r="H98" s="9026"/>
    </row>
    <row r="99" spans="5:14" x14ac:dyDescent="0.2">
      <c r="E99" s="9027"/>
      <c r="H99" s="9027"/>
    </row>
    <row r="101" spans="5:14" x14ac:dyDescent="0.2">
      <c r="N101" s="8800"/>
    </row>
    <row r="126" spans="4:4" x14ac:dyDescent="0.2">
      <c r="D126" s="9028"/>
    </row>
  </sheetData>
  <mergeCells count="1">
    <mergeCell ref="Q27:R27"/>
  </mergeCells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1"/>
  </cols>
  <sheetData>
    <row r="1" spans="1:16" ht="12.75" customHeight="1" x14ac:dyDescent="0.2">
      <c r="A1" s="8754"/>
      <c r="B1" s="8755"/>
      <c r="C1" s="8755"/>
      <c r="D1" s="8756"/>
      <c r="E1" s="8755"/>
      <c r="F1" s="8755"/>
      <c r="G1" s="8755"/>
      <c r="H1" s="8755"/>
      <c r="I1" s="8756"/>
      <c r="J1" s="8755"/>
      <c r="K1" s="8755"/>
      <c r="L1" s="8755"/>
      <c r="M1" s="8755"/>
      <c r="N1" s="8755"/>
      <c r="O1" s="8755"/>
      <c r="P1" s="8757"/>
    </row>
    <row r="2" spans="1:16" ht="12.75" customHeight="1" x14ac:dyDescent="0.2">
      <c r="A2" s="9029" t="s">
        <v>0</v>
      </c>
      <c r="B2" s="9030"/>
      <c r="C2" s="9030"/>
      <c r="D2" s="9030"/>
      <c r="E2" s="9030"/>
      <c r="F2" s="9030"/>
      <c r="G2" s="9030"/>
      <c r="H2" s="9030"/>
      <c r="I2" s="9030"/>
      <c r="J2" s="9030"/>
      <c r="K2" s="9030"/>
      <c r="L2" s="9030"/>
      <c r="M2" s="9030"/>
      <c r="N2" s="9030"/>
      <c r="O2" s="9030"/>
      <c r="P2" s="9031"/>
    </row>
    <row r="3" spans="1:16" ht="12.75" customHeight="1" x14ac:dyDescent="0.2">
      <c r="A3" s="8761"/>
      <c r="B3" s="8762"/>
      <c r="C3" s="8762"/>
      <c r="D3" s="8762"/>
      <c r="E3" s="8762"/>
      <c r="F3" s="8762"/>
      <c r="G3" s="8762"/>
      <c r="H3" s="8762"/>
      <c r="I3" s="8762"/>
      <c r="J3" s="8762"/>
      <c r="K3" s="8762"/>
      <c r="L3" s="8762"/>
      <c r="M3" s="8762"/>
      <c r="N3" s="8762"/>
      <c r="O3" s="8762"/>
      <c r="P3" s="8763"/>
    </row>
    <row r="4" spans="1:16" ht="12.75" customHeight="1" x14ac:dyDescent="0.2">
      <c r="A4" s="8764" t="s">
        <v>129</v>
      </c>
      <c r="B4" s="8765"/>
      <c r="C4" s="8765"/>
      <c r="D4" s="8765"/>
      <c r="E4" s="8765"/>
      <c r="F4" s="8765"/>
      <c r="G4" s="8765"/>
      <c r="H4" s="8765"/>
      <c r="I4" s="8765"/>
      <c r="J4" s="8766"/>
      <c r="K4" s="8767"/>
      <c r="L4" s="8767"/>
      <c r="M4" s="8767"/>
      <c r="N4" s="8767"/>
      <c r="O4" s="8767"/>
      <c r="P4" s="8763"/>
    </row>
    <row r="5" spans="1:16" ht="12.75" customHeight="1" x14ac:dyDescent="0.2">
      <c r="A5" s="8768"/>
      <c r="B5" s="8767"/>
      <c r="C5" s="8767"/>
      <c r="D5" s="8769"/>
      <c r="E5" s="8767"/>
      <c r="F5" s="8767"/>
      <c r="G5" s="8767"/>
      <c r="H5" s="8767"/>
      <c r="I5" s="8769"/>
      <c r="J5" s="8767"/>
      <c r="K5" s="8767"/>
      <c r="L5" s="8767"/>
      <c r="M5" s="8767"/>
      <c r="N5" s="8767"/>
      <c r="O5" s="8767"/>
      <c r="P5" s="8763"/>
    </row>
    <row r="6" spans="1:16" ht="12.75" customHeight="1" x14ac:dyDescent="0.2">
      <c r="A6" s="8768" t="s">
        <v>2</v>
      </c>
      <c r="B6" s="8767"/>
      <c r="C6" s="8767"/>
      <c r="D6" s="8769"/>
      <c r="E6" s="8767"/>
      <c r="F6" s="8767"/>
      <c r="G6" s="8767"/>
      <c r="H6" s="8767"/>
      <c r="I6" s="8769"/>
      <c r="J6" s="8767"/>
      <c r="K6" s="8767"/>
      <c r="L6" s="8767"/>
      <c r="M6" s="8767"/>
      <c r="N6" s="8767"/>
      <c r="O6" s="8767"/>
      <c r="P6" s="8763"/>
    </row>
    <row r="7" spans="1:16" ht="12.75" customHeight="1" x14ac:dyDescent="0.2">
      <c r="A7" s="8768" t="s">
        <v>3</v>
      </c>
      <c r="B7" s="8767"/>
      <c r="C7" s="8767"/>
      <c r="D7" s="8769"/>
      <c r="E7" s="8767"/>
      <c r="F7" s="8767"/>
      <c r="G7" s="8767"/>
      <c r="H7" s="8767"/>
      <c r="I7" s="8769"/>
      <c r="J7" s="8767"/>
      <c r="K7" s="8767"/>
      <c r="L7" s="8767"/>
      <c r="M7" s="8767"/>
      <c r="N7" s="8767"/>
      <c r="O7" s="8767"/>
      <c r="P7" s="8763"/>
    </row>
    <row r="8" spans="1:16" ht="12.75" customHeight="1" x14ac:dyDescent="0.2">
      <c r="A8" s="8768" t="s">
        <v>4</v>
      </c>
      <c r="B8" s="8767"/>
      <c r="C8" s="8767"/>
      <c r="D8" s="8769"/>
      <c r="E8" s="8767"/>
      <c r="F8" s="8767"/>
      <c r="G8" s="8767"/>
      <c r="H8" s="8767"/>
      <c r="I8" s="8769"/>
      <c r="J8" s="8767"/>
      <c r="K8" s="8767"/>
      <c r="L8" s="8767"/>
      <c r="M8" s="8767"/>
      <c r="N8" s="8767"/>
      <c r="O8" s="8767"/>
      <c r="P8" s="8763"/>
    </row>
    <row r="9" spans="1:16" ht="12.75" customHeight="1" x14ac:dyDescent="0.2">
      <c r="A9" s="9032" t="s">
        <v>5</v>
      </c>
      <c r="B9" s="9033"/>
      <c r="C9" s="9033"/>
      <c r="D9" s="9034"/>
      <c r="E9" s="9033"/>
      <c r="F9" s="9033"/>
      <c r="G9" s="9033"/>
      <c r="H9" s="9033"/>
      <c r="I9" s="9034"/>
      <c r="J9" s="9033"/>
      <c r="K9" s="9033"/>
      <c r="L9" s="9033"/>
      <c r="M9" s="9033"/>
      <c r="N9" s="9033"/>
      <c r="O9" s="9033"/>
      <c r="P9" s="9035"/>
    </row>
    <row r="10" spans="1:16" ht="12.75" customHeight="1" x14ac:dyDescent="0.2">
      <c r="A10" s="8768" t="s">
        <v>6</v>
      </c>
      <c r="B10" s="8767"/>
      <c r="C10" s="8767"/>
      <c r="D10" s="8769"/>
      <c r="E10" s="8767"/>
      <c r="F10" s="8767"/>
      <c r="G10" s="8767"/>
      <c r="H10" s="8767"/>
      <c r="I10" s="8769"/>
      <c r="J10" s="8767"/>
      <c r="K10" s="8767"/>
      <c r="L10" s="8767"/>
      <c r="M10" s="8767"/>
      <c r="N10" s="8767"/>
      <c r="O10" s="8767"/>
      <c r="P10" s="8763"/>
    </row>
    <row r="11" spans="1:16" ht="12.75" customHeight="1" x14ac:dyDescent="0.2">
      <c r="A11" s="8768"/>
      <c r="B11" s="8767"/>
      <c r="C11" s="8767"/>
      <c r="D11" s="8769"/>
      <c r="E11" s="8767"/>
      <c r="F11" s="8767"/>
      <c r="G11" s="8336"/>
      <c r="H11" s="8767"/>
      <c r="I11" s="8769"/>
      <c r="J11" s="8767"/>
      <c r="K11" s="8767"/>
      <c r="L11" s="8767"/>
      <c r="M11" s="8767"/>
      <c r="N11" s="8767"/>
      <c r="O11" s="8767"/>
      <c r="P11" s="8763"/>
    </row>
    <row r="12" spans="1:16" ht="12.75" customHeight="1" x14ac:dyDescent="0.2">
      <c r="A12" s="8768" t="s">
        <v>130</v>
      </c>
      <c r="B12" s="8767"/>
      <c r="C12" s="8767"/>
      <c r="D12" s="8769"/>
      <c r="E12" s="8767" t="s">
        <v>8</v>
      </c>
      <c r="F12" s="8767"/>
      <c r="G12" s="8767"/>
      <c r="H12" s="8767"/>
      <c r="I12" s="8769"/>
      <c r="J12" s="8767"/>
      <c r="K12" s="8767"/>
      <c r="L12" s="8767"/>
      <c r="M12" s="8767"/>
      <c r="N12" s="8774" t="s">
        <v>131</v>
      </c>
      <c r="O12" s="8767"/>
      <c r="P12" s="8763"/>
    </row>
    <row r="13" spans="1:16" ht="12.75" customHeight="1" x14ac:dyDescent="0.2">
      <c r="A13" s="8768"/>
      <c r="B13" s="8767"/>
      <c r="C13" s="8767"/>
      <c r="D13" s="8769"/>
      <c r="E13" s="8767"/>
      <c r="F13" s="8767"/>
      <c r="G13" s="8767"/>
      <c r="H13" s="8767"/>
      <c r="I13" s="8769"/>
      <c r="J13" s="8767"/>
      <c r="K13" s="8767"/>
      <c r="L13" s="8767"/>
      <c r="M13" s="8767"/>
      <c r="N13" s="8767"/>
      <c r="O13" s="8767"/>
      <c r="P13" s="8763"/>
    </row>
    <row r="14" spans="1:16" ht="12.75" customHeight="1" x14ac:dyDescent="0.2">
      <c r="A14" s="9036" t="s">
        <v>10</v>
      </c>
      <c r="B14" s="9037"/>
      <c r="C14" s="9037"/>
      <c r="D14" s="9038"/>
      <c r="E14" s="9037"/>
      <c r="F14" s="9037"/>
      <c r="G14" s="9037"/>
      <c r="H14" s="9037"/>
      <c r="I14" s="9038"/>
      <c r="J14" s="9037"/>
      <c r="K14" s="9037"/>
      <c r="L14" s="9037"/>
      <c r="M14" s="9037"/>
      <c r="N14" s="9039"/>
      <c r="O14" s="9040"/>
      <c r="P14" s="9041"/>
    </row>
    <row r="15" spans="1:16" ht="12.75" customHeight="1" x14ac:dyDescent="0.2">
      <c r="A15" s="8781"/>
      <c r="B15" s="8767"/>
      <c r="C15" s="8767"/>
      <c r="D15" s="8769"/>
      <c r="E15" s="8767"/>
      <c r="F15" s="8767"/>
      <c r="G15" s="8767"/>
      <c r="H15" s="8767"/>
      <c r="I15" s="8769"/>
      <c r="J15" s="8767"/>
      <c r="K15" s="8767"/>
      <c r="L15" s="8767"/>
      <c r="M15" s="8767"/>
      <c r="N15" s="8782" t="s">
        <v>11</v>
      </c>
      <c r="O15" s="8783" t="s">
        <v>12</v>
      </c>
      <c r="P15" s="8763"/>
    </row>
    <row r="16" spans="1:16" ht="12.75" customHeight="1" x14ac:dyDescent="0.2">
      <c r="A16" s="8781" t="s">
        <v>13</v>
      </c>
      <c r="B16" s="8767"/>
      <c r="C16" s="8767"/>
      <c r="D16" s="8769"/>
      <c r="E16" s="8767"/>
      <c r="F16" s="8767"/>
      <c r="G16" s="8767"/>
      <c r="H16" s="8767"/>
      <c r="I16" s="8769"/>
      <c r="J16" s="8767"/>
      <c r="K16" s="8767"/>
      <c r="L16" s="8767"/>
      <c r="M16" s="8767"/>
      <c r="N16" s="8784"/>
      <c r="O16" s="8763"/>
      <c r="P16" s="8763"/>
    </row>
    <row r="17" spans="1:47" ht="12.75" customHeight="1" x14ac:dyDescent="0.2">
      <c r="A17" s="9042" t="s">
        <v>14</v>
      </c>
      <c r="B17" s="9043"/>
      <c r="C17" s="9043"/>
      <c r="D17" s="9044"/>
      <c r="E17" s="9043"/>
      <c r="F17" s="9043"/>
      <c r="G17" s="9043"/>
      <c r="H17" s="9043"/>
      <c r="I17" s="9044"/>
      <c r="J17" s="9043"/>
      <c r="K17" s="9043"/>
      <c r="L17" s="9043"/>
      <c r="M17" s="9043"/>
      <c r="N17" s="9045" t="s">
        <v>15</v>
      </c>
      <c r="O17" s="9046" t="s">
        <v>16</v>
      </c>
      <c r="P17" s="9047"/>
    </row>
    <row r="18" spans="1:47" ht="12.75" customHeight="1" x14ac:dyDescent="0.2">
      <c r="A18" s="9048"/>
      <c r="B18" s="9049"/>
      <c r="C18" s="9049"/>
      <c r="D18" s="9050"/>
      <c r="E18" s="9049"/>
      <c r="F18" s="9049"/>
      <c r="G18" s="9049"/>
      <c r="H18" s="9049"/>
      <c r="I18" s="9050"/>
      <c r="J18" s="9049"/>
      <c r="K18" s="9049"/>
      <c r="L18" s="9049"/>
      <c r="M18" s="9049"/>
      <c r="N18" s="9051"/>
      <c r="O18" s="9052"/>
      <c r="P18" s="9053" t="s">
        <v>8</v>
      </c>
    </row>
    <row r="19" spans="1:47" ht="12.75" customHeight="1" x14ac:dyDescent="0.2">
      <c r="A19" s="8781"/>
      <c r="B19" s="8767"/>
      <c r="C19" s="8767"/>
      <c r="D19" s="8769"/>
      <c r="E19" s="8767"/>
      <c r="F19" s="8767"/>
      <c r="G19" s="8767"/>
      <c r="H19" s="8767"/>
      <c r="I19" s="8769"/>
      <c r="J19" s="8767"/>
      <c r="K19" s="8797"/>
      <c r="L19" s="8767" t="s">
        <v>17</v>
      </c>
      <c r="M19" s="8767"/>
      <c r="N19" s="8798"/>
      <c r="O19" s="8799"/>
      <c r="P19" s="8763"/>
      <c r="AU19" s="8800"/>
    </row>
    <row r="20" spans="1:47" ht="12.75" customHeight="1" x14ac:dyDescent="0.2">
      <c r="A20" s="8781"/>
      <c r="B20" s="8767"/>
      <c r="C20" s="8767"/>
      <c r="D20" s="8769"/>
      <c r="E20" s="8767"/>
      <c r="F20" s="8767"/>
      <c r="G20" s="8767"/>
      <c r="H20" s="8767"/>
      <c r="I20" s="8769"/>
      <c r="J20" s="8767"/>
      <c r="K20" s="8767"/>
      <c r="L20" s="8767"/>
      <c r="M20" s="8767"/>
      <c r="N20" s="8801"/>
      <c r="O20" s="8802"/>
      <c r="P20" s="8763"/>
    </row>
    <row r="21" spans="1:47" ht="12.75" customHeight="1" x14ac:dyDescent="0.2">
      <c r="A21" s="8768"/>
      <c r="B21" s="8767"/>
      <c r="C21" s="8762"/>
      <c r="D21" s="8762"/>
      <c r="E21" s="8767"/>
      <c r="F21" s="8767"/>
      <c r="G21" s="8767"/>
      <c r="H21" s="8767" t="s">
        <v>8</v>
      </c>
      <c r="I21" s="8769"/>
      <c r="J21" s="8767"/>
      <c r="K21" s="8767"/>
      <c r="L21" s="8767"/>
      <c r="M21" s="8767"/>
      <c r="N21" s="8803"/>
      <c r="O21" s="8804"/>
      <c r="P21" s="8763"/>
    </row>
    <row r="22" spans="1:47" ht="12.75" customHeight="1" x14ac:dyDescent="0.2">
      <c r="A22" s="9054"/>
      <c r="B22" s="9055"/>
      <c r="C22" s="9055"/>
      <c r="D22" s="9056"/>
      <c r="E22" s="9055"/>
      <c r="F22" s="9055"/>
      <c r="G22" s="9055"/>
      <c r="H22" s="9055"/>
      <c r="I22" s="9056"/>
      <c r="J22" s="9055"/>
      <c r="K22" s="9055"/>
      <c r="L22" s="9055"/>
      <c r="M22" s="9055"/>
      <c r="N22" s="9055"/>
      <c r="O22" s="9055"/>
      <c r="P22" s="9057"/>
    </row>
    <row r="23" spans="1:47" ht="12.75" customHeight="1" x14ac:dyDescent="0.2">
      <c r="A23" s="9058" t="s">
        <v>18</v>
      </c>
      <c r="B23" s="9059"/>
      <c r="C23" s="9059"/>
      <c r="D23" s="9060"/>
      <c r="E23" s="9061" t="s">
        <v>19</v>
      </c>
      <c r="F23" s="9061"/>
      <c r="G23" s="9061"/>
      <c r="H23" s="9061"/>
      <c r="I23" s="9061"/>
      <c r="J23" s="9061"/>
      <c r="K23" s="9061"/>
      <c r="L23" s="9061"/>
      <c r="M23" s="9059"/>
      <c r="N23" s="9059"/>
      <c r="O23" s="9059"/>
      <c r="P23" s="9062"/>
    </row>
    <row r="24" spans="1:47" x14ac:dyDescent="0.2">
      <c r="A24" s="9063"/>
      <c r="B24" s="9064"/>
      <c r="C24" s="9064"/>
      <c r="D24" s="9065"/>
      <c r="E24" s="9065" t="s">
        <v>20</v>
      </c>
      <c r="F24" s="9065"/>
      <c r="G24" s="9065"/>
      <c r="H24" s="9065"/>
      <c r="I24" s="9065"/>
      <c r="J24" s="9065"/>
      <c r="K24" s="9065"/>
      <c r="L24" s="9065"/>
      <c r="M24" s="9064"/>
      <c r="N24" s="9064"/>
      <c r="O24" s="9064"/>
      <c r="P24" s="9066"/>
    </row>
    <row r="25" spans="1:47" ht="12.75" customHeight="1" x14ac:dyDescent="0.2">
      <c r="A25" s="9067"/>
      <c r="B25" s="9068" t="s">
        <v>21</v>
      </c>
      <c r="C25" s="9069"/>
      <c r="D25" s="9069"/>
      <c r="E25" s="9069"/>
      <c r="F25" s="9069"/>
      <c r="G25" s="9069"/>
      <c r="H25" s="9069"/>
      <c r="I25" s="9069"/>
      <c r="J25" s="9069"/>
      <c r="K25" s="9069"/>
      <c r="L25" s="9069"/>
      <c r="M25" s="9069"/>
      <c r="N25" s="9069"/>
      <c r="O25" s="9070"/>
      <c r="P25" s="9071"/>
    </row>
    <row r="26" spans="1:47" ht="12.75" customHeight="1" x14ac:dyDescent="0.2">
      <c r="A26" s="8420" t="s">
        <v>22</v>
      </c>
      <c r="B26" s="8421" t="s">
        <v>23</v>
      </c>
      <c r="C26" s="8421"/>
      <c r="D26" s="8420" t="s">
        <v>24</v>
      </c>
      <c r="E26" s="8420" t="s">
        <v>25</v>
      </c>
      <c r="F26" s="8420" t="s">
        <v>22</v>
      </c>
      <c r="G26" s="8421" t="s">
        <v>23</v>
      </c>
      <c r="H26" s="8421"/>
      <c r="I26" s="8420" t="s">
        <v>24</v>
      </c>
      <c r="J26" s="8420" t="s">
        <v>25</v>
      </c>
      <c r="K26" s="8420" t="s">
        <v>22</v>
      </c>
      <c r="L26" s="8421" t="s">
        <v>23</v>
      </c>
      <c r="M26" s="8421"/>
      <c r="N26" s="8418" t="s">
        <v>24</v>
      </c>
      <c r="O26" s="8420" t="s">
        <v>25</v>
      </c>
      <c r="P26" s="8763"/>
    </row>
    <row r="27" spans="1:47" ht="12.75" customHeight="1" x14ac:dyDescent="0.2">
      <c r="A27" s="9072"/>
      <c r="B27" s="9073" t="s">
        <v>26</v>
      </c>
      <c r="C27" s="9073" t="s">
        <v>2</v>
      </c>
      <c r="D27" s="9072"/>
      <c r="E27" s="9072"/>
      <c r="F27" s="9072"/>
      <c r="G27" s="9073" t="s">
        <v>26</v>
      </c>
      <c r="H27" s="9073" t="s">
        <v>2</v>
      </c>
      <c r="I27" s="9072"/>
      <c r="J27" s="9072"/>
      <c r="K27" s="9072"/>
      <c r="L27" s="9073" t="s">
        <v>26</v>
      </c>
      <c r="M27" s="9073" t="s">
        <v>2</v>
      </c>
      <c r="N27" s="9074"/>
      <c r="O27" s="9072"/>
      <c r="P27" s="9075"/>
      <c r="Q27" s="10730" t="s">
        <v>161</v>
      </c>
      <c r="R27" s="10731"/>
      <c r="S27" s="1" t="s">
        <v>162</v>
      </c>
    </row>
    <row r="28" spans="1:47" ht="12.75" customHeight="1" x14ac:dyDescent="0.2">
      <c r="A28" s="8666">
        <v>1</v>
      </c>
      <c r="B28" s="8425">
        <v>0</v>
      </c>
      <c r="C28" s="8667">
        <v>0.15</v>
      </c>
      <c r="D28" s="8800">
        <v>16000</v>
      </c>
      <c r="E28" s="8807">
        <f t="shared" ref="E28:E59" si="0">D28*(100-2.68)/100</f>
        <v>15571.2</v>
      </c>
      <c r="F28" s="8671">
        <v>33</v>
      </c>
      <c r="G28" s="8672">
        <v>8</v>
      </c>
      <c r="H28" s="8672">
        <v>8.15</v>
      </c>
      <c r="I28" s="8800">
        <v>16000</v>
      </c>
      <c r="J28" s="8807">
        <f t="shared" ref="J28:J59" si="1">I28*(100-2.68)/100</f>
        <v>15571.2</v>
      </c>
      <c r="K28" s="8671">
        <v>65</v>
      </c>
      <c r="L28" s="8672">
        <v>16</v>
      </c>
      <c r="M28" s="8672">
        <v>16.149999999999999</v>
      </c>
      <c r="N28" s="8800">
        <v>16000</v>
      </c>
      <c r="O28" s="8807">
        <f t="shared" ref="O28:O59" si="2">N28*(100-2.68)/100</f>
        <v>15571.2</v>
      </c>
      <c r="P28" s="8763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8666">
        <v>2</v>
      </c>
      <c r="B29" s="8666">
        <v>0.15</v>
      </c>
      <c r="C29" s="8564">
        <v>0.3</v>
      </c>
      <c r="D29" s="8800">
        <v>16000</v>
      </c>
      <c r="E29" s="8807">
        <f t="shared" si="0"/>
        <v>15571.2</v>
      </c>
      <c r="F29" s="8671">
        <v>34</v>
      </c>
      <c r="G29" s="8672">
        <v>8.15</v>
      </c>
      <c r="H29" s="8672">
        <v>8.3000000000000007</v>
      </c>
      <c r="I29" s="8800">
        <v>16000</v>
      </c>
      <c r="J29" s="8807">
        <f t="shared" si="1"/>
        <v>15571.2</v>
      </c>
      <c r="K29" s="8671">
        <v>66</v>
      </c>
      <c r="L29" s="8672">
        <v>16.149999999999999</v>
      </c>
      <c r="M29" s="8672">
        <v>16.3</v>
      </c>
      <c r="N29" s="8800">
        <v>16000</v>
      </c>
      <c r="O29" s="8807">
        <f t="shared" si="2"/>
        <v>15571.2</v>
      </c>
      <c r="P29" s="8763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9076">
        <v>3</v>
      </c>
      <c r="B30" s="9077">
        <v>0.3</v>
      </c>
      <c r="C30" s="9078">
        <v>0.45</v>
      </c>
      <c r="D30" s="9079">
        <v>16000</v>
      </c>
      <c r="E30" s="9080">
        <f t="shared" si="0"/>
        <v>15571.2</v>
      </c>
      <c r="F30" s="9081">
        <v>35</v>
      </c>
      <c r="G30" s="9082">
        <v>8.3000000000000007</v>
      </c>
      <c r="H30" s="9082">
        <v>8.4499999999999993</v>
      </c>
      <c r="I30" s="9079">
        <v>16000</v>
      </c>
      <c r="J30" s="9080">
        <f t="shared" si="1"/>
        <v>15571.2</v>
      </c>
      <c r="K30" s="9081">
        <v>67</v>
      </c>
      <c r="L30" s="9082">
        <v>16.3</v>
      </c>
      <c r="M30" s="9082">
        <v>16.45</v>
      </c>
      <c r="N30" s="9079">
        <v>16000</v>
      </c>
      <c r="O30" s="9080">
        <f t="shared" si="2"/>
        <v>15571.2</v>
      </c>
      <c r="P30" s="9083"/>
      <c r="Q30" s="8564">
        <v>2</v>
      </c>
      <c r="R30" s="8667">
        <v>2.15</v>
      </c>
      <c r="S30" s="10733">
        <f>AVERAGE(D36:D39)</f>
        <v>16000</v>
      </c>
      <c r="V30" s="9084"/>
    </row>
    <row r="31" spans="1:47" ht="12.75" customHeight="1" x14ac:dyDescent="0.2">
      <c r="A31" s="8666">
        <v>4</v>
      </c>
      <c r="B31" s="8666">
        <v>0.45</v>
      </c>
      <c r="C31" s="8672">
        <v>1</v>
      </c>
      <c r="D31" s="8800">
        <v>16000</v>
      </c>
      <c r="E31" s="8807">
        <f t="shared" si="0"/>
        <v>15571.2</v>
      </c>
      <c r="F31" s="8671">
        <v>36</v>
      </c>
      <c r="G31" s="8672">
        <v>8.4499999999999993</v>
      </c>
      <c r="H31" s="8672">
        <v>9</v>
      </c>
      <c r="I31" s="8800">
        <v>16000</v>
      </c>
      <c r="J31" s="8807">
        <f t="shared" si="1"/>
        <v>15571.2</v>
      </c>
      <c r="K31" s="8671">
        <v>68</v>
      </c>
      <c r="L31" s="8672">
        <v>16.45</v>
      </c>
      <c r="M31" s="8672">
        <v>17</v>
      </c>
      <c r="N31" s="8800">
        <v>16000</v>
      </c>
      <c r="O31" s="8807">
        <f t="shared" si="2"/>
        <v>15571.2</v>
      </c>
      <c r="P31" s="8763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9085">
        <v>5</v>
      </c>
      <c r="B32" s="9086">
        <v>1</v>
      </c>
      <c r="C32" s="9087">
        <v>1.1499999999999999</v>
      </c>
      <c r="D32" s="9088">
        <v>16000</v>
      </c>
      <c r="E32" s="9089">
        <f t="shared" si="0"/>
        <v>15571.2</v>
      </c>
      <c r="F32" s="9090">
        <v>37</v>
      </c>
      <c r="G32" s="9086">
        <v>9</v>
      </c>
      <c r="H32" s="9086">
        <v>9.15</v>
      </c>
      <c r="I32" s="9088">
        <v>16000</v>
      </c>
      <c r="J32" s="9089">
        <f t="shared" si="1"/>
        <v>15571.2</v>
      </c>
      <c r="K32" s="9090">
        <v>69</v>
      </c>
      <c r="L32" s="9086">
        <v>17</v>
      </c>
      <c r="M32" s="9086">
        <v>17.149999999999999</v>
      </c>
      <c r="N32" s="9088">
        <v>16000</v>
      </c>
      <c r="O32" s="9089">
        <f t="shared" si="2"/>
        <v>15571.2</v>
      </c>
      <c r="P32" s="9091"/>
      <c r="Q32" s="8564">
        <v>4</v>
      </c>
      <c r="R32" s="8661">
        <v>4.1500000000000004</v>
      </c>
      <c r="S32" s="10733">
        <f>AVERAGE(D44:D47)</f>
        <v>16000</v>
      </c>
      <c r="AQ32" s="9088"/>
    </row>
    <row r="33" spans="1:19" ht="12.75" customHeight="1" x14ac:dyDescent="0.2">
      <c r="A33" s="9092">
        <v>6</v>
      </c>
      <c r="B33" s="9093">
        <v>1.1499999999999999</v>
      </c>
      <c r="C33" s="9094">
        <v>1.3</v>
      </c>
      <c r="D33" s="9095">
        <v>16000</v>
      </c>
      <c r="E33" s="9096">
        <f t="shared" si="0"/>
        <v>15571.2</v>
      </c>
      <c r="F33" s="9097">
        <v>38</v>
      </c>
      <c r="G33" s="9094">
        <v>9.15</v>
      </c>
      <c r="H33" s="9094">
        <v>9.3000000000000007</v>
      </c>
      <c r="I33" s="9095">
        <v>16000</v>
      </c>
      <c r="J33" s="9096">
        <f t="shared" si="1"/>
        <v>15571.2</v>
      </c>
      <c r="K33" s="9097">
        <v>70</v>
      </c>
      <c r="L33" s="9094">
        <v>17.149999999999999</v>
      </c>
      <c r="M33" s="9094">
        <v>17.3</v>
      </c>
      <c r="N33" s="9095">
        <v>16000</v>
      </c>
      <c r="O33" s="9096">
        <f t="shared" si="2"/>
        <v>15571.2</v>
      </c>
      <c r="P33" s="9098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9099">
        <v>7</v>
      </c>
      <c r="B34" s="9100">
        <v>1.3</v>
      </c>
      <c r="C34" s="9101">
        <v>1.45</v>
      </c>
      <c r="D34" s="9102">
        <v>16000</v>
      </c>
      <c r="E34" s="9103">
        <f t="shared" si="0"/>
        <v>15571.2</v>
      </c>
      <c r="F34" s="9104">
        <v>39</v>
      </c>
      <c r="G34" s="9105">
        <v>9.3000000000000007</v>
      </c>
      <c r="H34" s="9105">
        <v>9.4499999999999993</v>
      </c>
      <c r="I34" s="9102">
        <v>16000</v>
      </c>
      <c r="J34" s="9103">
        <f t="shared" si="1"/>
        <v>15571.2</v>
      </c>
      <c r="K34" s="9104">
        <v>71</v>
      </c>
      <c r="L34" s="9105">
        <v>17.3</v>
      </c>
      <c r="M34" s="9105">
        <v>17.45</v>
      </c>
      <c r="N34" s="9102">
        <v>16000</v>
      </c>
      <c r="O34" s="9103">
        <f t="shared" si="2"/>
        <v>15571.2</v>
      </c>
      <c r="P34" s="9106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9107">
        <v>8</v>
      </c>
      <c r="B35" s="9107">
        <v>1.45</v>
      </c>
      <c r="C35" s="9108">
        <v>2</v>
      </c>
      <c r="D35" s="9109">
        <v>16000</v>
      </c>
      <c r="E35" s="9110">
        <f t="shared" si="0"/>
        <v>15571.2</v>
      </c>
      <c r="F35" s="9111">
        <v>40</v>
      </c>
      <c r="G35" s="9108">
        <v>9.4499999999999993</v>
      </c>
      <c r="H35" s="9108">
        <v>10</v>
      </c>
      <c r="I35" s="9109">
        <v>16000</v>
      </c>
      <c r="J35" s="9110">
        <f t="shared" si="1"/>
        <v>15571.2</v>
      </c>
      <c r="K35" s="9111">
        <v>72</v>
      </c>
      <c r="L35" s="9112">
        <v>17.45</v>
      </c>
      <c r="M35" s="9108">
        <v>18</v>
      </c>
      <c r="N35" s="9109">
        <v>16000</v>
      </c>
      <c r="O35" s="9110">
        <f t="shared" si="2"/>
        <v>15571.2</v>
      </c>
      <c r="P35" s="9113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9114">
        <v>9</v>
      </c>
      <c r="B36" s="9115">
        <v>2</v>
      </c>
      <c r="C36" s="9116">
        <v>2.15</v>
      </c>
      <c r="D36" s="9117">
        <v>16000</v>
      </c>
      <c r="E36" s="9118">
        <f t="shared" si="0"/>
        <v>15571.2</v>
      </c>
      <c r="F36" s="9119">
        <v>41</v>
      </c>
      <c r="G36" s="9120">
        <v>10</v>
      </c>
      <c r="H36" s="9120">
        <v>10.15</v>
      </c>
      <c r="I36" s="9117">
        <v>16000</v>
      </c>
      <c r="J36" s="9118">
        <f t="shared" si="1"/>
        <v>15571.2</v>
      </c>
      <c r="K36" s="9119">
        <v>73</v>
      </c>
      <c r="L36" s="9120">
        <v>18</v>
      </c>
      <c r="M36" s="9120">
        <v>18.149999999999999</v>
      </c>
      <c r="N36" s="9117">
        <v>16000</v>
      </c>
      <c r="O36" s="9118">
        <f t="shared" si="2"/>
        <v>15571.2</v>
      </c>
      <c r="P36" s="9121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8666">
        <v>10</v>
      </c>
      <c r="B37" s="8666">
        <v>2.15</v>
      </c>
      <c r="C37" s="8672">
        <v>2.2999999999999998</v>
      </c>
      <c r="D37" s="8800">
        <v>16000</v>
      </c>
      <c r="E37" s="8807">
        <f t="shared" si="0"/>
        <v>15571.2</v>
      </c>
      <c r="F37" s="8671">
        <v>42</v>
      </c>
      <c r="G37" s="8672">
        <v>10.15</v>
      </c>
      <c r="H37" s="8668">
        <v>10.3</v>
      </c>
      <c r="I37" s="8800">
        <v>16000</v>
      </c>
      <c r="J37" s="8807">
        <f t="shared" si="1"/>
        <v>15571.2</v>
      </c>
      <c r="K37" s="8671">
        <v>74</v>
      </c>
      <c r="L37" s="8668">
        <v>18.149999999999999</v>
      </c>
      <c r="M37" s="8672">
        <v>18.3</v>
      </c>
      <c r="N37" s="8800">
        <v>16000</v>
      </c>
      <c r="O37" s="8807">
        <f t="shared" si="2"/>
        <v>15571.2</v>
      </c>
      <c r="P37" s="8763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8666">
        <v>11</v>
      </c>
      <c r="B38" s="8564">
        <v>2.2999999999999998</v>
      </c>
      <c r="C38" s="8667">
        <v>2.4500000000000002</v>
      </c>
      <c r="D38" s="8800">
        <v>16000</v>
      </c>
      <c r="E38" s="8807">
        <f t="shared" si="0"/>
        <v>15571.2</v>
      </c>
      <c r="F38" s="8671">
        <v>43</v>
      </c>
      <c r="G38" s="8672">
        <v>10.3</v>
      </c>
      <c r="H38" s="8668">
        <v>10.45</v>
      </c>
      <c r="I38" s="8800">
        <v>16000</v>
      </c>
      <c r="J38" s="8807">
        <f t="shared" si="1"/>
        <v>15571.2</v>
      </c>
      <c r="K38" s="8671">
        <v>75</v>
      </c>
      <c r="L38" s="8668">
        <v>18.3</v>
      </c>
      <c r="M38" s="8672">
        <v>18.45</v>
      </c>
      <c r="N38" s="8800">
        <v>16000</v>
      </c>
      <c r="O38" s="8807">
        <f t="shared" si="2"/>
        <v>15571.2</v>
      </c>
      <c r="P38" s="8763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9122">
        <v>12</v>
      </c>
      <c r="B39" s="9122">
        <v>2.4500000000000002</v>
      </c>
      <c r="C39" s="9123">
        <v>3</v>
      </c>
      <c r="D39" s="9124">
        <v>16000</v>
      </c>
      <c r="E39" s="9125">
        <f t="shared" si="0"/>
        <v>15571.2</v>
      </c>
      <c r="F39" s="9126">
        <v>44</v>
      </c>
      <c r="G39" s="9123">
        <v>10.45</v>
      </c>
      <c r="H39" s="9127">
        <v>11</v>
      </c>
      <c r="I39" s="9124">
        <v>16000</v>
      </c>
      <c r="J39" s="9125">
        <f t="shared" si="1"/>
        <v>15571.2</v>
      </c>
      <c r="K39" s="9126">
        <v>76</v>
      </c>
      <c r="L39" s="9127">
        <v>18.45</v>
      </c>
      <c r="M39" s="9123">
        <v>19</v>
      </c>
      <c r="N39" s="9124">
        <v>16000</v>
      </c>
      <c r="O39" s="9125">
        <f t="shared" si="2"/>
        <v>15571.2</v>
      </c>
      <c r="P39" s="9128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8666">
        <v>13</v>
      </c>
      <c r="B40" s="8564">
        <v>3</v>
      </c>
      <c r="C40" s="8661">
        <v>3.15</v>
      </c>
      <c r="D40" s="8800">
        <v>16000</v>
      </c>
      <c r="E40" s="8807">
        <f t="shared" si="0"/>
        <v>15571.2</v>
      </c>
      <c r="F40" s="8671">
        <v>45</v>
      </c>
      <c r="G40" s="8672">
        <v>11</v>
      </c>
      <c r="H40" s="8668">
        <v>11.15</v>
      </c>
      <c r="I40" s="8800">
        <v>16000</v>
      </c>
      <c r="J40" s="8807">
        <f t="shared" si="1"/>
        <v>15571.2</v>
      </c>
      <c r="K40" s="8671">
        <v>77</v>
      </c>
      <c r="L40" s="8668">
        <v>19</v>
      </c>
      <c r="M40" s="8672">
        <v>19.149999999999999</v>
      </c>
      <c r="N40" s="8800">
        <v>16000</v>
      </c>
      <c r="O40" s="8807">
        <f t="shared" si="2"/>
        <v>15571.2</v>
      </c>
      <c r="P40" s="8763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8666">
        <v>14</v>
      </c>
      <c r="B41" s="8666">
        <v>3.15</v>
      </c>
      <c r="C41" s="8668">
        <v>3.3</v>
      </c>
      <c r="D41" s="8800">
        <v>16000</v>
      </c>
      <c r="E41" s="8807">
        <f t="shared" si="0"/>
        <v>15571.2</v>
      </c>
      <c r="F41" s="8671">
        <v>46</v>
      </c>
      <c r="G41" s="8672">
        <v>11.15</v>
      </c>
      <c r="H41" s="8668">
        <v>11.3</v>
      </c>
      <c r="I41" s="8800">
        <v>16000</v>
      </c>
      <c r="J41" s="8807">
        <f t="shared" si="1"/>
        <v>15571.2</v>
      </c>
      <c r="K41" s="8671">
        <v>78</v>
      </c>
      <c r="L41" s="8668">
        <v>19.149999999999999</v>
      </c>
      <c r="M41" s="8672">
        <v>19.3</v>
      </c>
      <c r="N41" s="8800">
        <v>16000</v>
      </c>
      <c r="O41" s="8807">
        <f t="shared" si="2"/>
        <v>15571.2</v>
      </c>
      <c r="P41" s="8763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9129">
        <v>15</v>
      </c>
      <c r="B42" s="9130">
        <v>3.3</v>
      </c>
      <c r="C42" s="9131">
        <v>3.45</v>
      </c>
      <c r="D42" s="9132">
        <v>16000</v>
      </c>
      <c r="E42" s="9133">
        <f t="shared" si="0"/>
        <v>15571.2</v>
      </c>
      <c r="F42" s="9134">
        <v>47</v>
      </c>
      <c r="G42" s="9135">
        <v>11.3</v>
      </c>
      <c r="H42" s="9136">
        <v>11.45</v>
      </c>
      <c r="I42" s="9132">
        <v>16000</v>
      </c>
      <c r="J42" s="9133">
        <f t="shared" si="1"/>
        <v>15571.2</v>
      </c>
      <c r="K42" s="9134">
        <v>79</v>
      </c>
      <c r="L42" s="9136">
        <v>19.3</v>
      </c>
      <c r="M42" s="9135">
        <v>19.45</v>
      </c>
      <c r="N42" s="9132">
        <v>16000</v>
      </c>
      <c r="O42" s="9133">
        <f t="shared" si="2"/>
        <v>15571.2</v>
      </c>
      <c r="P42" s="9137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8666">
        <v>16</v>
      </c>
      <c r="B43" s="8666">
        <v>3.45</v>
      </c>
      <c r="C43" s="8668">
        <v>4</v>
      </c>
      <c r="D43" s="8800">
        <v>16000</v>
      </c>
      <c r="E43" s="8807">
        <f t="shared" si="0"/>
        <v>15571.2</v>
      </c>
      <c r="F43" s="8671">
        <v>48</v>
      </c>
      <c r="G43" s="8672">
        <v>11.45</v>
      </c>
      <c r="H43" s="8668">
        <v>12</v>
      </c>
      <c r="I43" s="8800">
        <v>16000</v>
      </c>
      <c r="J43" s="8807">
        <f t="shared" si="1"/>
        <v>15571.2</v>
      </c>
      <c r="K43" s="8671">
        <v>80</v>
      </c>
      <c r="L43" s="8668">
        <v>19.45</v>
      </c>
      <c r="M43" s="8668">
        <v>20</v>
      </c>
      <c r="N43" s="8800">
        <v>16000</v>
      </c>
      <c r="O43" s="8807">
        <f t="shared" si="2"/>
        <v>15571.2</v>
      </c>
      <c r="P43" s="8763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8666">
        <v>17</v>
      </c>
      <c r="B44" s="8564">
        <v>4</v>
      </c>
      <c r="C44" s="8661">
        <v>4.1500000000000004</v>
      </c>
      <c r="D44" s="8800">
        <v>16000</v>
      </c>
      <c r="E44" s="8807">
        <f t="shared" si="0"/>
        <v>15571.2</v>
      </c>
      <c r="F44" s="8671">
        <v>49</v>
      </c>
      <c r="G44" s="8672">
        <v>12</v>
      </c>
      <c r="H44" s="8668">
        <v>12.15</v>
      </c>
      <c r="I44" s="8800">
        <v>16000</v>
      </c>
      <c r="J44" s="8807">
        <f t="shared" si="1"/>
        <v>15571.2</v>
      </c>
      <c r="K44" s="8671">
        <v>81</v>
      </c>
      <c r="L44" s="8668">
        <v>20</v>
      </c>
      <c r="M44" s="8672">
        <v>20.149999999999999</v>
      </c>
      <c r="N44" s="8800">
        <v>16000</v>
      </c>
      <c r="O44" s="8807">
        <f t="shared" si="2"/>
        <v>15571.2</v>
      </c>
      <c r="P44" s="8763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8666">
        <v>18</v>
      </c>
      <c r="B45" s="8666">
        <v>4.1500000000000004</v>
      </c>
      <c r="C45" s="8668">
        <v>4.3</v>
      </c>
      <c r="D45" s="8800">
        <v>16000</v>
      </c>
      <c r="E45" s="8807">
        <f t="shared" si="0"/>
        <v>15571.2</v>
      </c>
      <c r="F45" s="8671">
        <v>50</v>
      </c>
      <c r="G45" s="8672">
        <v>12.15</v>
      </c>
      <c r="H45" s="8668">
        <v>12.3</v>
      </c>
      <c r="I45" s="8800">
        <v>16000</v>
      </c>
      <c r="J45" s="8807">
        <f t="shared" si="1"/>
        <v>15571.2</v>
      </c>
      <c r="K45" s="8671">
        <v>82</v>
      </c>
      <c r="L45" s="8668">
        <v>20.149999999999999</v>
      </c>
      <c r="M45" s="8672">
        <v>20.3</v>
      </c>
      <c r="N45" s="8800">
        <v>16000</v>
      </c>
      <c r="O45" s="8807">
        <f t="shared" si="2"/>
        <v>15571.2</v>
      </c>
      <c r="P45" s="8763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8666">
        <v>19</v>
      </c>
      <c r="B46" s="8564">
        <v>4.3</v>
      </c>
      <c r="C46" s="8661">
        <v>4.45</v>
      </c>
      <c r="D46" s="8800">
        <v>16000</v>
      </c>
      <c r="E46" s="8807">
        <f t="shared" si="0"/>
        <v>15571.2</v>
      </c>
      <c r="F46" s="8671">
        <v>51</v>
      </c>
      <c r="G46" s="8672">
        <v>12.3</v>
      </c>
      <c r="H46" s="8668">
        <v>12.45</v>
      </c>
      <c r="I46" s="8800">
        <v>16000</v>
      </c>
      <c r="J46" s="8807">
        <f t="shared" si="1"/>
        <v>15571.2</v>
      </c>
      <c r="K46" s="8671">
        <v>83</v>
      </c>
      <c r="L46" s="8668">
        <v>20.3</v>
      </c>
      <c r="M46" s="8672">
        <v>20.45</v>
      </c>
      <c r="N46" s="8800">
        <v>16000</v>
      </c>
      <c r="O46" s="8807">
        <f t="shared" si="2"/>
        <v>15571.2</v>
      </c>
      <c r="P46" s="8763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8666">
        <v>20</v>
      </c>
      <c r="B47" s="8666">
        <v>4.45</v>
      </c>
      <c r="C47" s="8668">
        <v>5</v>
      </c>
      <c r="D47" s="8800">
        <v>16000</v>
      </c>
      <c r="E47" s="8807">
        <f t="shared" si="0"/>
        <v>15571.2</v>
      </c>
      <c r="F47" s="8671">
        <v>52</v>
      </c>
      <c r="G47" s="8672">
        <v>12.45</v>
      </c>
      <c r="H47" s="8668">
        <v>13</v>
      </c>
      <c r="I47" s="8800">
        <v>16000</v>
      </c>
      <c r="J47" s="8807">
        <f t="shared" si="1"/>
        <v>15571.2</v>
      </c>
      <c r="K47" s="8671">
        <v>84</v>
      </c>
      <c r="L47" s="8668">
        <v>20.45</v>
      </c>
      <c r="M47" s="8672">
        <v>21</v>
      </c>
      <c r="N47" s="8800">
        <v>16000</v>
      </c>
      <c r="O47" s="8807">
        <f t="shared" si="2"/>
        <v>15571.2</v>
      </c>
      <c r="P47" s="8763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9138">
        <v>21</v>
      </c>
      <c r="B48" s="9139">
        <v>5</v>
      </c>
      <c r="C48" s="9140">
        <v>5.15</v>
      </c>
      <c r="D48" s="9141">
        <v>16000</v>
      </c>
      <c r="E48" s="9142">
        <f t="shared" si="0"/>
        <v>15571.2</v>
      </c>
      <c r="F48" s="9143">
        <v>53</v>
      </c>
      <c r="G48" s="9139">
        <v>13</v>
      </c>
      <c r="H48" s="9144">
        <v>13.15</v>
      </c>
      <c r="I48" s="9141">
        <v>16000</v>
      </c>
      <c r="J48" s="9142">
        <f t="shared" si="1"/>
        <v>15571.2</v>
      </c>
      <c r="K48" s="9143">
        <v>85</v>
      </c>
      <c r="L48" s="9144">
        <v>21</v>
      </c>
      <c r="M48" s="9139">
        <v>21.15</v>
      </c>
      <c r="N48" s="9141">
        <v>16000</v>
      </c>
      <c r="O48" s="9142">
        <f t="shared" si="2"/>
        <v>15571.2</v>
      </c>
      <c r="P48" s="9145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9146">
        <v>22</v>
      </c>
      <c r="B49" s="9147">
        <v>5.15</v>
      </c>
      <c r="C49" s="9148">
        <v>5.3</v>
      </c>
      <c r="D49" s="9149">
        <v>16000</v>
      </c>
      <c r="E49" s="9150">
        <f t="shared" si="0"/>
        <v>15571.2</v>
      </c>
      <c r="F49" s="9151">
        <v>54</v>
      </c>
      <c r="G49" s="9148">
        <v>13.15</v>
      </c>
      <c r="H49" s="9148">
        <v>13.3</v>
      </c>
      <c r="I49" s="9149">
        <v>16000</v>
      </c>
      <c r="J49" s="9150">
        <f t="shared" si="1"/>
        <v>15571.2</v>
      </c>
      <c r="K49" s="9151">
        <v>86</v>
      </c>
      <c r="L49" s="9148">
        <v>21.15</v>
      </c>
      <c r="M49" s="9148">
        <v>21.3</v>
      </c>
      <c r="N49" s="9149">
        <v>16000</v>
      </c>
      <c r="O49" s="9150">
        <f t="shared" si="2"/>
        <v>15571.2</v>
      </c>
      <c r="P49" s="9152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9153">
        <v>23</v>
      </c>
      <c r="B50" s="9154">
        <v>5.3</v>
      </c>
      <c r="C50" s="9155">
        <v>5.45</v>
      </c>
      <c r="D50" s="9156">
        <v>16000</v>
      </c>
      <c r="E50" s="9157">
        <f t="shared" si="0"/>
        <v>15571.2</v>
      </c>
      <c r="F50" s="9158">
        <v>55</v>
      </c>
      <c r="G50" s="9154">
        <v>13.3</v>
      </c>
      <c r="H50" s="9159">
        <v>13.45</v>
      </c>
      <c r="I50" s="9156">
        <v>16000</v>
      </c>
      <c r="J50" s="9157">
        <f t="shared" si="1"/>
        <v>15571.2</v>
      </c>
      <c r="K50" s="9158">
        <v>87</v>
      </c>
      <c r="L50" s="9159">
        <v>21.3</v>
      </c>
      <c r="M50" s="9154">
        <v>21.45</v>
      </c>
      <c r="N50" s="9156">
        <v>16000</v>
      </c>
      <c r="O50" s="9157">
        <f t="shared" si="2"/>
        <v>15571.2</v>
      </c>
      <c r="P50" s="9160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9161">
        <v>24</v>
      </c>
      <c r="B51" s="9162">
        <v>5.45</v>
      </c>
      <c r="C51" s="9163">
        <v>6</v>
      </c>
      <c r="D51" s="9164">
        <v>16000</v>
      </c>
      <c r="E51" s="9165">
        <f t="shared" si="0"/>
        <v>15571.2</v>
      </c>
      <c r="F51" s="9166">
        <v>56</v>
      </c>
      <c r="G51" s="9167">
        <v>13.45</v>
      </c>
      <c r="H51" s="9163">
        <v>14</v>
      </c>
      <c r="I51" s="9164">
        <v>16000</v>
      </c>
      <c r="J51" s="9165">
        <f t="shared" si="1"/>
        <v>15571.2</v>
      </c>
      <c r="K51" s="9166">
        <v>88</v>
      </c>
      <c r="L51" s="9163">
        <v>21.45</v>
      </c>
      <c r="M51" s="9167">
        <v>22</v>
      </c>
      <c r="N51" s="9164">
        <v>16000</v>
      </c>
      <c r="O51" s="9165">
        <f t="shared" si="2"/>
        <v>15571.2</v>
      </c>
      <c r="P51" s="9168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8666">
        <v>25</v>
      </c>
      <c r="B52" s="8672">
        <v>6</v>
      </c>
      <c r="C52" s="8661">
        <v>6.15</v>
      </c>
      <c r="D52" s="8800">
        <v>16000</v>
      </c>
      <c r="E52" s="8807">
        <f t="shared" si="0"/>
        <v>15571.2</v>
      </c>
      <c r="F52" s="8671">
        <v>57</v>
      </c>
      <c r="G52" s="8672">
        <v>14</v>
      </c>
      <c r="H52" s="8668">
        <v>14.15</v>
      </c>
      <c r="I52" s="8800">
        <v>16000</v>
      </c>
      <c r="J52" s="8807">
        <f t="shared" si="1"/>
        <v>15571.2</v>
      </c>
      <c r="K52" s="8671">
        <v>89</v>
      </c>
      <c r="L52" s="8668">
        <v>22</v>
      </c>
      <c r="M52" s="8672">
        <v>22.15</v>
      </c>
      <c r="N52" s="8800">
        <v>16000</v>
      </c>
      <c r="O52" s="8807">
        <f t="shared" si="2"/>
        <v>15571.2</v>
      </c>
      <c r="P52" s="8763"/>
      <c r="Q52" s="1" t="s">
        <v>163</v>
      </c>
      <c r="S52" s="10733">
        <f>AVERAGE(S28:S51)</f>
        <v>16000</v>
      </c>
    </row>
    <row r="53" spans="1:19" x14ac:dyDescent="0.2">
      <c r="A53" s="9169">
        <v>26</v>
      </c>
      <c r="B53" s="9170">
        <v>6.15</v>
      </c>
      <c r="C53" s="9171">
        <v>6.3</v>
      </c>
      <c r="D53" s="9172">
        <v>16000</v>
      </c>
      <c r="E53" s="9173">
        <f t="shared" si="0"/>
        <v>15571.2</v>
      </c>
      <c r="F53" s="9174">
        <v>58</v>
      </c>
      <c r="G53" s="9175">
        <v>14.15</v>
      </c>
      <c r="H53" s="9171">
        <v>14.3</v>
      </c>
      <c r="I53" s="9172">
        <v>16000</v>
      </c>
      <c r="J53" s="9173">
        <f t="shared" si="1"/>
        <v>15571.2</v>
      </c>
      <c r="K53" s="9174">
        <v>90</v>
      </c>
      <c r="L53" s="9171">
        <v>22.15</v>
      </c>
      <c r="M53" s="9175">
        <v>22.3</v>
      </c>
      <c r="N53" s="9172">
        <v>16000</v>
      </c>
      <c r="O53" s="9173">
        <f t="shared" si="2"/>
        <v>15571.2</v>
      </c>
      <c r="P53" s="9176"/>
    </row>
    <row r="54" spans="1:19" x14ac:dyDescent="0.2">
      <c r="A54" s="8666">
        <v>27</v>
      </c>
      <c r="B54" s="8672">
        <v>6.3</v>
      </c>
      <c r="C54" s="8661">
        <v>6.45</v>
      </c>
      <c r="D54" s="8800">
        <v>16000</v>
      </c>
      <c r="E54" s="8807">
        <f t="shared" si="0"/>
        <v>15571.2</v>
      </c>
      <c r="F54" s="8671">
        <v>59</v>
      </c>
      <c r="G54" s="8672">
        <v>14.3</v>
      </c>
      <c r="H54" s="8668">
        <v>14.45</v>
      </c>
      <c r="I54" s="8800">
        <v>16000</v>
      </c>
      <c r="J54" s="8807">
        <f t="shared" si="1"/>
        <v>15571.2</v>
      </c>
      <c r="K54" s="8671">
        <v>91</v>
      </c>
      <c r="L54" s="8668">
        <v>22.3</v>
      </c>
      <c r="M54" s="8672">
        <v>22.45</v>
      </c>
      <c r="N54" s="8800">
        <v>16000</v>
      </c>
      <c r="O54" s="8807">
        <f t="shared" si="2"/>
        <v>15571.2</v>
      </c>
      <c r="P54" s="8763"/>
    </row>
    <row r="55" spans="1:19" x14ac:dyDescent="0.2">
      <c r="A55" s="9177">
        <v>28</v>
      </c>
      <c r="B55" s="9178">
        <v>6.45</v>
      </c>
      <c r="C55" s="9179">
        <v>7</v>
      </c>
      <c r="D55" s="9180">
        <v>16000</v>
      </c>
      <c r="E55" s="9181">
        <f t="shared" si="0"/>
        <v>15571.2</v>
      </c>
      <c r="F55" s="9182">
        <v>60</v>
      </c>
      <c r="G55" s="9183">
        <v>14.45</v>
      </c>
      <c r="H55" s="9183">
        <v>15</v>
      </c>
      <c r="I55" s="9180">
        <v>16000</v>
      </c>
      <c r="J55" s="9181">
        <f t="shared" si="1"/>
        <v>15571.2</v>
      </c>
      <c r="K55" s="9182">
        <v>92</v>
      </c>
      <c r="L55" s="9179">
        <v>22.45</v>
      </c>
      <c r="M55" s="9183">
        <v>23</v>
      </c>
      <c r="N55" s="9180">
        <v>16000</v>
      </c>
      <c r="O55" s="9181">
        <f t="shared" si="2"/>
        <v>15571.2</v>
      </c>
      <c r="P55" s="9184"/>
    </row>
    <row r="56" spans="1:19" x14ac:dyDescent="0.2">
      <c r="A56" s="8666">
        <v>29</v>
      </c>
      <c r="B56" s="8672">
        <v>7</v>
      </c>
      <c r="C56" s="8661">
        <v>7.15</v>
      </c>
      <c r="D56" s="8800">
        <v>16000</v>
      </c>
      <c r="E56" s="8807">
        <f t="shared" si="0"/>
        <v>15571.2</v>
      </c>
      <c r="F56" s="8671">
        <v>61</v>
      </c>
      <c r="G56" s="8672">
        <v>15</v>
      </c>
      <c r="H56" s="8672">
        <v>15.15</v>
      </c>
      <c r="I56" s="8800">
        <v>16000</v>
      </c>
      <c r="J56" s="8807">
        <f t="shared" si="1"/>
        <v>15571.2</v>
      </c>
      <c r="K56" s="8671">
        <v>93</v>
      </c>
      <c r="L56" s="8668">
        <v>23</v>
      </c>
      <c r="M56" s="8672">
        <v>23.15</v>
      </c>
      <c r="N56" s="8800">
        <v>16000</v>
      </c>
      <c r="O56" s="8807">
        <f t="shared" si="2"/>
        <v>15571.2</v>
      </c>
      <c r="P56" s="8763"/>
    </row>
    <row r="57" spans="1:19" x14ac:dyDescent="0.2">
      <c r="A57" s="9185">
        <v>30</v>
      </c>
      <c r="B57" s="9186">
        <v>7.15</v>
      </c>
      <c r="C57" s="9187">
        <v>7.3</v>
      </c>
      <c r="D57" s="9188">
        <v>16000</v>
      </c>
      <c r="E57" s="9189">
        <f t="shared" si="0"/>
        <v>15571.2</v>
      </c>
      <c r="F57" s="9190">
        <v>62</v>
      </c>
      <c r="G57" s="9187">
        <v>15.15</v>
      </c>
      <c r="H57" s="9187">
        <v>15.3</v>
      </c>
      <c r="I57" s="9188">
        <v>16000</v>
      </c>
      <c r="J57" s="9189">
        <f t="shared" si="1"/>
        <v>15571.2</v>
      </c>
      <c r="K57" s="9190">
        <v>94</v>
      </c>
      <c r="L57" s="9187">
        <v>23.15</v>
      </c>
      <c r="M57" s="9187">
        <v>23.3</v>
      </c>
      <c r="N57" s="9188">
        <v>16000</v>
      </c>
      <c r="O57" s="9189">
        <f t="shared" si="2"/>
        <v>15571.2</v>
      </c>
      <c r="P57" s="9191"/>
    </row>
    <row r="58" spans="1:19" x14ac:dyDescent="0.2">
      <c r="A58" s="8666">
        <v>31</v>
      </c>
      <c r="B58" s="8672">
        <v>7.3</v>
      </c>
      <c r="C58" s="8661">
        <v>7.45</v>
      </c>
      <c r="D58" s="8800">
        <v>16000</v>
      </c>
      <c r="E58" s="8807">
        <f t="shared" si="0"/>
        <v>15571.2</v>
      </c>
      <c r="F58" s="8671">
        <v>63</v>
      </c>
      <c r="G58" s="8672">
        <v>15.3</v>
      </c>
      <c r="H58" s="8672">
        <v>15.45</v>
      </c>
      <c r="I58" s="8800">
        <v>16000</v>
      </c>
      <c r="J58" s="8807">
        <f t="shared" si="1"/>
        <v>15571.2</v>
      </c>
      <c r="K58" s="8671">
        <v>95</v>
      </c>
      <c r="L58" s="8672">
        <v>23.3</v>
      </c>
      <c r="M58" s="8672">
        <v>23.45</v>
      </c>
      <c r="N58" s="8800">
        <v>16000</v>
      </c>
      <c r="O58" s="8807">
        <f t="shared" si="2"/>
        <v>15571.2</v>
      </c>
      <c r="P58" s="8763"/>
    </row>
    <row r="59" spans="1:19" x14ac:dyDescent="0.2">
      <c r="A59" s="8666">
        <v>32</v>
      </c>
      <c r="B59" s="8667">
        <v>7.45</v>
      </c>
      <c r="C59" s="8668">
        <v>8</v>
      </c>
      <c r="D59" s="8800">
        <v>16000</v>
      </c>
      <c r="E59" s="8807">
        <f t="shared" si="0"/>
        <v>15571.2</v>
      </c>
      <c r="F59" s="8671">
        <v>64</v>
      </c>
      <c r="G59" s="8672">
        <v>15.45</v>
      </c>
      <c r="H59" s="8672">
        <v>16</v>
      </c>
      <c r="I59" s="8800">
        <v>16000</v>
      </c>
      <c r="J59" s="8807">
        <f t="shared" si="1"/>
        <v>15571.2</v>
      </c>
      <c r="K59" s="8671">
        <v>96</v>
      </c>
      <c r="L59" s="8672">
        <v>23.45</v>
      </c>
      <c r="M59" s="8672">
        <v>24</v>
      </c>
      <c r="N59" s="8800">
        <v>16000</v>
      </c>
      <c r="O59" s="8807">
        <f t="shared" si="2"/>
        <v>15571.2</v>
      </c>
      <c r="P59" s="8763"/>
    </row>
    <row r="60" spans="1:19" x14ac:dyDescent="0.2">
      <c r="A60" s="9192" t="s">
        <v>27</v>
      </c>
      <c r="B60" s="9193"/>
      <c r="C60" s="9193"/>
      <c r="D60" s="9194">
        <f>SUM(D28:D59)</f>
        <v>512000</v>
      </c>
      <c r="E60" s="9195">
        <f>SUM(E28:E59)</f>
        <v>498278.40000000026</v>
      </c>
      <c r="F60" s="9193"/>
      <c r="G60" s="9193"/>
      <c r="H60" s="9193"/>
      <c r="I60" s="9194">
        <f>SUM(I28:I59)</f>
        <v>512000</v>
      </c>
      <c r="J60" s="9195">
        <f>SUM(J28:J59)</f>
        <v>498278.40000000026</v>
      </c>
      <c r="K60" s="9193"/>
      <c r="L60" s="9193"/>
      <c r="M60" s="9193"/>
      <c r="N60" s="9193">
        <f>SUM(N28:N59)</f>
        <v>512000</v>
      </c>
      <c r="O60" s="9195">
        <f>SUM(O28:O59)</f>
        <v>498278.40000000026</v>
      </c>
      <c r="P60" s="9196"/>
    </row>
    <row r="64" spans="1:19" x14ac:dyDescent="0.2">
      <c r="A64" s="1" t="s">
        <v>132</v>
      </c>
      <c r="B64" s="1">
        <f>SUM(D60,I60,N60)/(4000*1000)</f>
        <v>0.38400000000000001</v>
      </c>
      <c r="C64" s="1">
        <f>ROUNDDOWN(SUM(E60,J60,O60)/(4000*1000),4)</f>
        <v>0.37369999999999998</v>
      </c>
    </row>
    <row r="66" spans="1:16" x14ac:dyDescent="0.2">
      <c r="A66" s="9197"/>
      <c r="B66" s="9198"/>
      <c r="C66" s="9198"/>
      <c r="D66" s="9199"/>
      <c r="E66" s="9198"/>
      <c r="F66" s="9198"/>
      <c r="G66" s="9198"/>
      <c r="H66" s="9198"/>
      <c r="I66" s="9199"/>
      <c r="J66" s="9200"/>
      <c r="K66" s="9198"/>
      <c r="L66" s="9198"/>
      <c r="M66" s="9198"/>
      <c r="N66" s="9198"/>
      <c r="O66" s="9198"/>
      <c r="P66" s="9201"/>
    </row>
    <row r="67" spans="1:16" x14ac:dyDescent="0.2">
      <c r="A67" s="9202" t="s">
        <v>28</v>
      </c>
      <c r="B67" s="9203"/>
      <c r="C67" s="9203"/>
      <c r="D67" s="9204"/>
      <c r="E67" s="9205"/>
      <c r="F67" s="9203"/>
      <c r="G67" s="9203"/>
      <c r="H67" s="9205"/>
      <c r="I67" s="9204"/>
      <c r="J67" s="9206"/>
      <c r="K67" s="9203"/>
      <c r="L67" s="9203"/>
      <c r="M67" s="9203"/>
      <c r="N67" s="9203"/>
      <c r="O67" s="9203"/>
      <c r="P67" s="9207"/>
    </row>
    <row r="68" spans="1:16" x14ac:dyDescent="0.2">
      <c r="A68" s="9208"/>
      <c r="B68" s="9209"/>
      <c r="C68" s="9209"/>
      <c r="D68" s="9209"/>
      <c r="E68" s="9209"/>
      <c r="F68" s="9209"/>
      <c r="G68" s="9209"/>
      <c r="H68" s="9209"/>
      <c r="I68" s="9209"/>
      <c r="J68" s="9209"/>
      <c r="K68" s="9209"/>
      <c r="L68" s="9210"/>
      <c r="M68" s="9210"/>
      <c r="N68" s="9210"/>
      <c r="O68" s="9210"/>
      <c r="P68" s="9211"/>
    </row>
    <row r="69" spans="1:16" x14ac:dyDescent="0.2">
      <c r="A69" s="8892"/>
      <c r="B69" s="8767"/>
      <c r="C69" s="8767"/>
      <c r="D69" s="8769"/>
      <c r="E69" s="8893"/>
      <c r="F69" s="8767"/>
      <c r="G69" s="8767"/>
      <c r="H69" s="8893"/>
      <c r="I69" s="8769"/>
      <c r="J69" s="8698"/>
      <c r="K69" s="8767"/>
      <c r="L69" s="8767"/>
      <c r="M69" s="8767"/>
      <c r="N69" s="8767"/>
      <c r="O69" s="8767"/>
      <c r="P69" s="8763"/>
    </row>
    <row r="70" spans="1:16" x14ac:dyDescent="0.2">
      <c r="A70" s="8781"/>
      <c r="B70" s="8767"/>
      <c r="C70" s="8767"/>
      <c r="D70" s="8769"/>
      <c r="E70" s="8893"/>
      <c r="F70" s="8767"/>
      <c r="G70" s="8767"/>
      <c r="H70" s="8893"/>
      <c r="I70" s="8769"/>
      <c r="J70" s="8767"/>
      <c r="K70" s="8767"/>
      <c r="L70" s="8767"/>
      <c r="M70" s="8767"/>
      <c r="N70" s="8767"/>
      <c r="O70" s="8767"/>
      <c r="P70" s="8763"/>
    </row>
    <row r="71" spans="1:16" x14ac:dyDescent="0.2">
      <c r="A71" s="8781"/>
      <c r="B71" s="8767"/>
      <c r="C71" s="8767"/>
      <c r="D71" s="8769"/>
      <c r="E71" s="8893"/>
      <c r="F71" s="8767"/>
      <c r="G71" s="8767"/>
      <c r="H71" s="8893"/>
      <c r="I71" s="8769"/>
      <c r="J71" s="8767"/>
      <c r="K71" s="8767"/>
      <c r="L71" s="8767"/>
      <c r="M71" s="8767"/>
      <c r="N71" s="8767"/>
      <c r="O71" s="8767"/>
      <c r="P71" s="8763"/>
    </row>
    <row r="72" spans="1:16" x14ac:dyDescent="0.2">
      <c r="A72" s="8781"/>
      <c r="B72" s="8767"/>
      <c r="C72" s="8767"/>
      <c r="D72" s="8769"/>
      <c r="E72" s="8893"/>
      <c r="F72" s="8767"/>
      <c r="G72" s="8767"/>
      <c r="H72" s="8893"/>
      <c r="I72" s="8769"/>
      <c r="J72" s="8767"/>
      <c r="K72" s="8767"/>
      <c r="L72" s="8767"/>
      <c r="M72" s="8767" t="s">
        <v>29</v>
      </c>
      <c r="N72" s="8767"/>
      <c r="O72" s="8767"/>
      <c r="P72" s="8763"/>
    </row>
    <row r="73" spans="1:16" x14ac:dyDescent="0.2">
      <c r="A73" s="9212"/>
      <c r="B73" s="9213"/>
      <c r="C73" s="9213"/>
      <c r="D73" s="9214"/>
      <c r="E73" s="9215"/>
      <c r="F73" s="9213"/>
      <c r="G73" s="9213"/>
      <c r="H73" s="9215"/>
      <c r="I73" s="9214"/>
      <c r="J73" s="9213"/>
      <c r="K73" s="9213"/>
      <c r="L73" s="9213"/>
      <c r="M73" s="9213" t="s">
        <v>30</v>
      </c>
      <c r="N73" s="9213"/>
      <c r="O73" s="9213"/>
      <c r="P73" s="9216"/>
    </row>
    <row r="74" spans="1:16" ht="15.75" x14ac:dyDescent="0.25">
      <c r="E74" s="8899"/>
      <c r="H74" s="8899"/>
    </row>
    <row r="75" spans="1:16" ht="15.75" x14ac:dyDescent="0.25">
      <c r="C75" s="8797"/>
      <c r="E75" s="8899"/>
      <c r="H75" s="8899"/>
    </row>
    <row r="76" spans="1:16" ht="15.75" x14ac:dyDescent="0.25">
      <c r="E76" s="8899"/>
      <c r="H76" s="8899"/>
    </row>
    <row r="77" spans="1:16" ht="15.75" x14ac:dyDescent="0.25">
      <c r="E77" s="8899"/>
      <c r="H77" s="8899"/>
    </row>
    <row r="78" spans="1:16" x14ac:dyDescent="0.2">
      <c r="E78" s="9217"/>
      <c r="H78" s="9217"/>
    </row>
    <row r="79" spans="1:16" ht="15.75" x14ac:dyDescent="0.25">
      <c r="E79" s="8899"/>
      <c r="H79" s="8899"/>
    </row>
    <row r="80" spans="1:16" ht="15.75" x14ac:dyDescent="0.25">
      <c r="E80" s="8899"/>
      <c r="H80" s="8899"/>
    </row>
    <row r="81" spans="5:13" ht="15.75" x14ac:dyDescent="0.25">
      <c r="E81" s="8899"/>
      <c r="H81" s="8899"/>
    </row>
    <row r="82" spans="5:13" x14ac:dyDescent="0.2">
      <c r="E82" s="9218"/>
      <c r="H82" s="9218"/>
    </row>
    <row r="83" spans="5:13" x14ac:dyDescent="0.2">
      <c r="E83" s="9219"/>
      <c r="H83" s="9219"/>
    </row>
    <row r="84" spans="5:13" ht="15.75" x14ac:dyDescent="0.25">
      <c r="E84" s="8899"/>
      <c r="H84" s="8899"/>
    </row>
    <row r="85" spans="5:13" ht="15.75" x14ac:dyDescent="0.25">
      <c r="E85" s="8899"/>
      <c r="H85" s="8899"/>
    </row>
    <row r="86" spans="5:13" x14ac:dyDescent="0.2">
      <c r="E86" s="9220"/>
      <c r="H86" s="9220"/>
    </row>
    <row r="87" spans="5:13" ht="15.75" x14ac:dyDescent="0.25">
      <c r="E87" s="8899"/>
      <c r="H87" s="8899"/>
    </row>
    <row r="88" spans="5:13" ht="15.75" x14ac:dyDescent="0.25">
      <c r="E88" s="8899"/>
      <c r="H88" s="8899"/>
    </row>
    <row r="89" spans="5:13" x14ac:dyDescent="0.2">
      <c r="E89" s="9221"/>
      <c r="H89" s="9221"/>
    </row>
    <row r="90" spans="5:13" ht="15.75" x14ac:dyDescent="0.25">
      <c r="E90" s="8899"/>
      <c r="H90" s="8899"/>
    </row>
    <row r="91" spans="5:13" x14ac:dyDescent="0.2">
      <c r="E91" s="9222"/>
      <c r="H91" s="9222"/>
    </row>
    <row r="92" spans="5:13" ht="15.75" x14ac:dyDescent="0.25">
      <c r="E92" s="8899"/>
      <c r="H92" s="8899"/>
    </row>
    <row r="93" spans="5:13" ht="15.75" x14ac:dyDescent="0.25">
      <c r="E93" s="8899"/>
      <c r="H93" s="8899"/>
    </row>
    <row r="94" spans="5:13" ht="15.75" x14ac:dyDescent="0.25">
      <c r="E94" s="8899"/>
      <c r="H94" s="8899"/>
    </row>
    <row r="95" spans="5:13" x14ac:dyDescent="0.2">
      <c r="E95" s="9223"/>
      <c r="H95" s="9223"/>
    </row>
    <row r="96" spans="5:13" ht="15.75" x14ac:dyDescent="0.25">
      <c r="E96" s="8899"/>
      <c r="H96" s="8899"/>
      <c r="M96" s="8905" t="s">
        <v>8</v>
      </c>
    </row>
    <row r="97" spans="5:14" ht="15.75" x14ac:dyDescent="0.25">
      <c r="E97" s="8899"/>
      <c r="H97" s="8899"/>
    </row>
    <row r="98" spans="5:14" x14ac:dyDescent="0.2">
      <c r="E98" s="9224"/>
      <c r="H98" s="9224"/>
    </row>
    <row r="99" spans="5:14" x14ac:dyDescent="0.2">
      <c r="E99" s="9225"/>
      <c r="H99" s="9225"/>
    </row>
    <row r="101" spans="5:14" x14ac:dyDescent="0.2">
      <c r="N101" s="8800"/>
    </row>
    <row r="126" spans="4:4" x14ac:dyDescent="0.2">
      <c r="D126" s="9226"/>
    </row>
  </sheetData>
  <mergeCells count="1">
    <mergeCell ref="Q27:R27"/>
  </mergeCells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1"/>
  </cols>
  <sheetData>
    <row r="1" spans="1:16" ht="12.75" customHeight="1" x14ac:dyDescent="0.2">
      <c r="A1" s="8754"/>
      <c r="B1" s="8755"/>
      <c r="C1" s="8755"/>
      <c r="D1" s="8756"/>
      <c r="E1" s="8755"/>
      <c r="F1" s="8755"/>
      <c r="G1" s="8755"/>
      <c r="H1" s="8755"/>
      <c r="I1" s="8756"/>
      <c r="J1" s="8755"/>
      <c r="K1" s="8755"/>
      <c r="L1" s="8755"/>
      <c r="M1" s="8755"/>
      <c r="N1" s="8755"/>
      <c r="O1" s="8755"/>
      <c r="P1" s="8757"/>
    </row>
    <row r="2" spans="1:16" ht="12.75" customHeight="1" x14ac:dyDescent="0.2">
      <c r="A2" s="9227" t="s">
        <v>0</v>
      </c>
      <c r="B2" s="9228"/>
      <c r="C2" s="9228"/>
      <c r="D2" s="9228"/>
      <c r="E2" s="9228"/>
      <c r="F2" s="9228"/>
      <c r="G2" s="9228"/>
      <c r="H2" s="9228"/>
      <c r="I2" s="9228"/>
      <c r="J2" s="9228"/>
      <c r="K2" s="9228"/>
      <c r="L2" s="9228"/>
      <c r="M2" s="9228"/>
      <c r="N2" s="9228"/>
      <c r="O2" s="9228"/>
      <c r="P2" s="9229"/>
    </row>
    <row r="3" spans="1:16" ht="12.75" customHeight="1" x14ac:dyDescent="0.2">
      <c r="A3" s="8761"/>
      <c r="B3" s="8762"/>
      <c r="C3" s="8762"/>
      <c r="D3" s="8762"/>
      <c r="E3" s="8762"/>
      <c r="F3" s="8762"/>
      <c r="G3" s="8762"/>
      <c r="H3" s="8762"/>
      <c r="I3" s="8762"/>
      <c r="J3" s="8762"/>
      <c r="K3" s="8762"/>
      <c r="L3" s="8762"/>
      <c r="M3" s="8762"/>
      <c r="N3" s="8762"/>
      <c r="O3" s="8762"/>
      <c r="P3" s="8763"/>
    </row>
    <row r="4" spans="1:16" ht="12.75" customHeight="1" x14ac:dyDescent="0.2">
      <c r="A4" s="9230" t="s">
        <v>133</v>
      </c>
      <c r="B4" s="9231"/>
      <c r="C4" s="9231"/>
      <c r="D4" s="9231"/>
      <c r="E4" s="9231"/>
      <c r="F4" s="9231"/>
      <c r="G4" s="9231"/>
      <c r="H4" s="9231"/>
      <c r="I4" s="9231"/>
      <c r="J4" s="9232"/>
      <c r="K4" s="9233"/>
      <c r="L4" s="9233"/>
      <c r="M4" s="9233"/>
      <c r="N4" s="9233"/>
      <c r="O4" s="9233"/>
      <c r="P4" s="9234"/>
    </row>
    <row r="5" spans="1:16" ht="12.75" customHeight="1" x14ac:dyDescent="0.2">
      <c r="A5" s="8768"/>
      <c r="B5" s="8767"/>
      <c r="C5" s="8767"/>
      <c r="D5" s="8769"/>
      <c r="E5" s="8767"/>
      <c r="F5" s="8767"/>
      <c r="G5" s="8767"/>
      <c r="H5" s="8767"/>
      <c r="I5" s="8769"/>
      <c r="J5" s="8767"/>
      <c r="K5" s="8767"/>
      <c r="L5" s="8767"/>
      <c r="M5" s="8767"/>
      <c r="N5" s="8767"/>
      <c r="O5" s="8767"/>
      <c r="P5" s="8763"/>
    </row>
    <row r="6" spans="1:16" ht="12.75" customHeight="1" x14ac:dyDescent="0.2">
      <c r="A6" s="8768" t="s">
        <v>2</v>
      </c>
      <c r="B6" s="8767"/>
      <c r="C6" s="8767"/>
      <c r="D6" s="8769"/>
      <c r="E6" s="8767"/>
      <c r="F6" s="8767"/>
      <c r="G6" s="8767"/>
      <c r="H6" s="8767"/>
      <c r="I6" s="8769"/>
      <c r="J6" s="8767"/>
      <c r="K6" s="8767"/>
      <c r="L6" s="8767"/>
      <c r="M6" s="8767"/>
      <c r="N6" s="8767"/>
      <c r="O6" s="8767"/>
      <c r="P6" s="8763"/>
    </row>
    <row r="7" spans="1:16" ht="12.75" customHeight="1" x14ac:dyDescent="0.2">
      <c r="A7" s="8768" t="s">
        <v>3</v>
      </c>
      <c r="B7" s="8767"/>
      <c r="C7" s="8767"/>
      <c r="D7" s="8769"/>
      <c r="E7" s="8767"/>
      <c r="F7" s="8767"/>
      <c r="G7" s="8767"/>
      <c r="H7" s="8767"/>
      <c r="I7" s="8769"/>
      <c r="J7" s="8767"/>
      <c r="K7" s="8767"/>
      <c r="L7" s="8767"/>
      <c r="M7" s="8767"/>
      <c r="N7" s="8767"/>
      <c r="O7" s="8767"/>
      <c r="P7" s="8763"/>
    </row>
    <row r="8" spans="1:16" ht="12.75" customHeight="1" x14ac:dyDescent="0.2">
      <c r="A8" s="8768" t="s">
        <v>4</v>
      </c>
      <c r="B8" s="8767"/>
      <c r="C8" s="8767"/>
      <c r="D8" s="8769"/>
      <c r="E8" s="8767"/>
      <c r="F8" s="8767"/>
      <c r="G8" s="8767"/>
      <c r="H8" s="8767"/>
      <c r="I8" s="8769"/>
      <c r="J8" s="8767"/>
      <c r="K8" s="8767"/>
      <c r="L8" s="8767"/>
      <c r="M8" s="8767"/>
      <c r="N8" s="8767"/>
      <c r="O8" s="8767"/>
      <c r="P8" s="8763"/>
    </row>
    <row r="9" spans="1:16" ht="12.75" customHeight="1" x14ac:dyDescent="0.2">
      <c r="A9" s="9235" t="s">
        <v>5</v>
      </c>
      <c r="B9" s="9236"/>
      <c r="C9" s="9236"/>
      <c r="D9" s="9237"/>
      <c r="E9" s="9236"/>
      <c r="F9" s="9236"/>
      <c r="G9" s="9236"/>
      <c r="H9" s="9236"/>
      <c r="I9" s="9237"/>
      <c r="J9" s="9236"/>
      <c r="K9" s="9236"/>
      <c r="L9" s="9236"/>
      <c r="M9" s="9236"/>
      <c r="N9" s="9236"/>
      <c r="O9" s="9236"/>
      <c r="P9" s="9238"/>
    </row>
    <row r="10" spans="1:16" ht="12.75" customHeight="1" x14ac:dyDescent="0.2">
      <c r="A10" s="8768" t="s">
        <v>6</v>
      </c>
      <c r="B10" s="8767"/>
      <c r="C10" s="8767"/>
      <c r="D10" s="8769"/>
      <c r="E10" s="8767"/>
      <c r="F10" s="8767"/>
      <c r="G10" s="8767"/>
      <c r="H10" s="8767"/>
      <c r="I10" s="8769"/>
      <c r="J10" s="8767"/>
      <c r="K10" s="8767"/>
      <c r="L10" s="8767"/>
      <c r="M10" s="8767"/>
      <c r="N10" s="8767"/>
      <c r="O10" s="8767"/>
      <c r="P10" s="8763"/>
    </row>
    <row r="11" spans="1:16" ht="12.75" customHeight="1" x14ac:dyDescent="0.2">
      <c r="A11" s="9239"/>
      <c r="B11" s="9240"/>
      <c r="C11" s="9240"/>
      <c r="D11" s="9241"/>
      <c r="E11" s="9240"/>
      <c r="F11" s="9240"/>
      <c r="G11" s="9242"/>
      <c r="H11" s="9240"/>
      <c r="I11" s="9241"/>
      <c r="J11" s="9240"/>
      <c r="K11" s="9240"/>
      <c r="L11" s="9240"/>
      <c r="M11" s="9240"/>
      <c r="N11" s="9240"/>
      <c r="O11" s="9240"/>
      <c r="P11" s="9243"/>
    </row>
    <row r="12" spans="1:16" ht="12.75" customHeight="1" x14ac:dyDescent="0.2">
      <c r="A12" s="8768" t="s">
        <v>134</v>
      </c>
      <c r="B12" s="8767"/>
      <c r="C12" s="8767"/>
      <c r="D12" s="8769"/>
      <c r="E12" s="8767" t="s">
        <v>8</v>
      </c>
      <c r="F12" s="8767"/>
      <c r="G12" s="8767"/>
      <c r="H12" s="8767"/>
      <c r="I12" s="8769"/>
      <c r="J12" s="8767"/>
      <c r="K12" s="8767"/>
      <c r="L12" s="8767"/>
      <c r="M12" s="8767"/>
      <c r="N12" s="8774" t="s">
        <v>135</v>
      </c>
      <c r="O12" s="8767"/>
      <c r="P12" s="8763"/>
    </row>
    <row r="13" spans="1:16" ht="12.75" customHeight="1" x14ac:dyDescent="0.2">
      <c r="A13" s="9244"/>
      <c r="B13" s="9245"/>
      <c r="C13" s="9245"/>
      <c r="D13" s="9246"/>
      <c r="E13" s="9245"/>
      <c r="F13" s="9245"/>
      <c r="G13" s="9245"/>
      <c r="H13" s="9245"/>
      <c r="I13" s="9246"/>
      <c r="J13" s="9245"/>
      <c r="K13" s="9245"/>
      <c r="L13" s="9245"/>
      <c r="M13" s="9245"/>
      <c r="N13" s="9245"/>
      <c r="O13" s="9245"/>
      <c r="P13" s="9247"/>
    </row>
    <row r="14" spans="1:16" ht="12.75" customHeight="1" x14ac:dyDescent="0.2">
      <c r="A14" s="9248" t="s">
        <v>10</v>
      </c>
      <c r="B14" s="9249"/>
      <c r="C14" s="9249"/>
      <c r="D14" s="9250"/>
      <c r="E14" s="9249"/>
      <c r="F14" s="9249"/>
      <c r="G14" s="9249"/>
      <c r="H14" s="9249"/>
      <c r="I14" s="9250"/>
      <c r="J14" s="9249"/>
      <c r="K14" s="9249"/>
      <c r="L14" s="9249"/>
      <c r="M14" s="9249"/>
      <c r="N14" s="9251"/>
      <c r="O14" s="9252"/>
      <c r="P14" s="9253"/>
    </row>
    <row r="15" spans="1:16" ht="12.75" customHeight="1" x14ac:dyDescent="0.2">
      <c r="A15" s="9254"/>
      <c r="B15" s="9255"/>
      <c r="C15" s="9255"/>
      <c r="D15" s="9256"/>
      <c r="E15" s="9255"/>
      <c r="F15" s="9255"/>
      <c r="G15" s="9255"/>
      <c r="H15" s="9255"/>
      <c r="I15" s="9256"/>
      <c r="J15" s="9255"/>
      <c r="K15" s="9255"/>
      <c r="L15" s="9255"/>
      <c r="M15" s="9255"/>
      <c r="N15" s="9257" t="s">
        <v>11</v>
      </c>
      <c r="O15" s="9258" t="s">
        <v>12</v>
      </c>
      <c r="P15" s="9259"/>
    </row>
    <row r="16" spans="1:16" ht="12.75" customHeight="1" x14ac:dyDescent="0.2">
      <c r="A16" s="8781" t="s">
        <v>13</v>
      </c>
      <c r="B16" s="8767"/>
      <c r="C16" s="8767"/>
      <c r="D16" s="8769"/>
      <c r="E16" s="8767"/>
      <c r="F16" s="8767"/>
      <c r="G16" s="8767"/>
      <c r="H16" s="8767"/>
      <c r="I16" s="8769"/>
      <c r="J16" s="8767"/>
      <c r="K16" s="8767"/>
      <c r="L16" s="8767"/>
      <c r="M16" s="8767"/>
      <c r="N16" s="8784"/>
      <c r="O16" s="8763"/>
      <c r="P16" s="8763"/>
    </row>
    <row r="17" spans="1:47" ht="12.75" customHeight="1" x14ac:dyDescent="0.2">
      <c r="A17" s="9260" t="s">
        <v>14</v>
      </c>
      <c r="B17" s="9261"/>
      <c r="C17" s="9261"/>
      <c r="D17" s="9262"/>
      <c r="E17" s="9261"/>
      <c r="F17" s="9261"/>
      <c r="G17" s="9261"/>
      <c r="H17" s="9261"/>
      <c r="I17" s="9262"/>
      <c r="J17" s="9261"/>
      <c r="K17" s="9261"/>
      <c r="L17" s="9261"/>
      <c r="M17" s="9261"/>
      <c r="N17" s="9263" t="s">
        <v>15</v>
      </c>
      <c r="O17" s="9264" t="s">
        <v>16</v>
      </c>
      <c r="P17" s="9265"/>
    </row>
    <row r="18" spans="1:47" ht="12.75" customHeight="1" x14ac:dyDescent="0.2">
      <c r="A18" s="9266"/>
      <c r="B18" s="9267"/>
      <c r="C18" s="9267"/>
      <c r="D18" s="9268"/>
      <c r="E18" s="9267"/>
      <c r="F18" s="9267"/>
      <c r="G18" s="9267"/>
      <c r="H18" s="9267"/>
      <c r="I18" s="9268"/>
      <c r="J18" s="9267"/>
      <c r="K18" s="9267"/>
      <c r="L18" s="9267"/>
      <c r="M18" s="9267"/>
      <c r="N18" s="9269"/>
      <c r="O18" s="9270"/>
      <c r="P18" s="9271" t="s">
        <v>8</v>
      </c>
    </row>
    <row r="19" spans="1:47" ht="12.75" customHeight="1" x14ac:dyDescent="0.2">
      <c r="A19" s="9272"/>
      <c r="B19" s="9273"/>
      <c r="C19" s="9273"/>
      <c r="D19" s="9274"/>
      <c r="E19" s="9273"/>
      <c r="F19" s="9273"/>
      <c r="G19" s="9273"/>
      <c r="H19" s="9273"/>
      <c r="I19" s="9274"/>
      <c r="J19" s="9273"/>
      <c r="K19" s="9275"/>
      <c r="L19" s="9273" t="s">
        <v>17</v>
      </c>
      <c r="M19" s="9273"/>
      <c r="N19" s="9276"/>
      <c r="O19" s="9277"/>
      <c r="P19" s="9278"/>
      <c r="AU19" s="9279"/>
    </row>
    <row r="20" spans="1:47" ht="12.75" customHeight="1" x14ac:dyDescent="0.2">
      <c r="A20" s="8781"/>
      <c r="B20" s="8767"/>
      <c r="C20" s="8767"/>
      <c r="D20" s="8769"/>
      <c r="E20" s="8767"/>
      <c r="F20" s="8767"/>
      <c r="G20" s="8767"/>
      <c r="H20" s="8767"/>
      <c r="I20" s="8769"/>
      <c r="J20" s="8767"/>
      <c r="K20" s="8767"/>
      <c r="L20" s="8767"/>
      <c r="M20" s="8767"/>
      <c r="N20" s="8801"/>
      <c r="O20" s="8802"/>
      <c r="P20" s="8763"/>
    </row>
    <row r="21" spans="1:47" ht="12.75" customHeight="1" x14ac:dyDescent="0.2">
      <c r="A21" s="9280"/>
      <c r="B21" s="9281"/>
      <c r="C21" s="9282"/>
      <c r="D21" s="9282"/>
      <c r="E21" s="9281"/>
      <c r="F21" s="9281"/>
      <c r="G21" s="9281"/>
      <c r="H21" s="9281" t="s">
        <v>8</v>
      </c>
      <c r="I21" s="9283"/>
      <c r="J21" s="9281"/>
      <c r="K21" s="9281"/>
      <c r="L21" s="9281"/>
      <c r="M21" s="9281"/>
      <c r="N21" s="9284"/>
      <c r="O21" s="9285"/>
      <c r="P21" s="9286"/>
    </row>
    <row r="22" spans="1:47" ht="12.75" customHeight="1" x14ac:dyDescent="0.2">
      <c r="A22" s="9287"/>
      <c r="B22" s="9288"/>
      <c r="C22" s="9288"/>
      <c r="D22" s="9289"/>
      <c r="E22" s="9288"/>
      <c r="F22" s="9288"/>
      <c r="G22" s="9288"/>
      <c r="H22" s="9288"/>
      <c r="I22" s="9289"/>
      <c r="J22" s="9288"/>
      <c r="K22" s="9288"/>
      <c r="L22" s="9288"/>
      <c r="M22" s="9288"/>
      <c r="N22" s="9288"/>
      <c r="O22" s="9288"/>
      <c r="P22" s="9290"/>
    </row>
    <row r="23" spans="1:47" ht="12.75" customHeight="1" x14ac:dyDescent="0.2">
      <c r="A23" s="8768" t="s">
        <v>18</v>
      </c>
      <c r="B23" s="8767"/>
      <c r="C23" s="8767"/>
      <c r="D23" s="8769"/>
      <c r="E23" s="8805" t="s">
        <v>19</v>
      </c>
      <c r="F23" s="8805"/>
      <c r="G23" s="8805"/>
      <c r="H23" s="8805"/>
      <c r="I23" s="8805"/>
      <c r="J23" s="8805"/>
      <c r="K23" s="8805"/>
      <c r="L23" s="8805"/>
      <c r="M23" s="8767"/>
      <c r="N23" s="8767"/>
      <c r="O23" s="8767"/>
      <c r="P23" s="8763"/>
    </row>
    <row r="24" spans="1:47" x14ac:dyDescent="0.2">
      <c r="A24" s="9291"/>
      <c r="B24" s="9292"/>
      <c r="C24" s="9292"/>
      <c r="D24" s="9293"/>
      <c r="E24" s="9293" t="s">
        <v>20</v>
      </c>
      <c r="F24" s="9293"/>
      <c r="G24" s="9293"/>
      <c r="H24" s="9293"/>
      <c r="I24" s="9293"/>
      <c r="J24" s="9293"/>
      <c r="K24" s="9293"/>
      <c r="L24" s="9293"/>
      <c r="M24" s="9292"/>
      <c r="N24" s="9292"/>
      <c r="O24" s="9292"/>
      <c r="P24" s="9294"/>
    </row>
    <row r="25" spans="1:47" ht="12.75" customHeight="1" x14ac:dyDescent="0.2">
      <c r="A25" s="9295"/>
      <c r="B25" s="9296" t="s">
        <v>21</v>
      </c>
      <c r="C25" s="9297"/>
      <c r="D25" s="9297"/>
      <c r="E25" s="9297"/>
      <c r="F25" s="9297"/>
      <c r="G25" s="9297"/>
      <c r="H25" s="9297"/>
      <c r="I25" s="9297"/>
      <c r="J25" s="9297"/>
      <c r="K25" s="9297"/>
      <c r="L25" s="9297"/>
      <c r="M25" s="9297"/>
      <c r="N25" s="9297"/>
      <c r="O25" s="9298"/>
      <c r="P25" s="9299"/>
    </row>
    <row r="26" spans="1:47" ht="12.75" customHeight="1" x14ac:dyDescent="0.2">
      <c r="A26" s="8420" t="s">
        <v>22</v>
      </c>
      <c r="B26" s="8421" t="s">
        <v>23</v>
      </c>
      <c r="C26" s="8421"/>
      <c r="D26" s="8420" t="s">
        <v>24</v>
      </c>
      <c r="E26" s="8420" t="s">
        <v>25</v>
      </c>
      <c r="F26" s="8420" t="s">
        <v>22</v>
      </c>
      <c r="G26" s="8421" t="s">
        <v>23</v>
      </c>
      <c r="H26" s="8421"/>
      <c r="I26" s="8420" t="s">
        <v>24</v>
      </c>
      <c r="J26" s="8420" t="s">
        <v>25</v>
      </c>
      <c r="K26" s="8420" t="s">
        <v>22</v>
      </c>
      <c r="L26" s="8421" t="s">
        <v>23</v>
      </c>
      <c r="M26" s="8421"/>
      <c r="N26" s="8418" t="s">
        <v>24</v>
      </c>
      <c r="O26" s="8420" t="s">
        <v>25</v>
      </c>
      <c r="P26" s="8763"/>
    </row>
    <row r="27" spans="1:47" ht="12.75" customHeight="1" x14ac:dyDescent="0.2">
      <c r="A27" s="8420"/>
      <c r="B27" s="8421" t="s">
        <v>26</v>
      </c>
      <c r="C27" s="8421" t="s">
        <v>2</v>
      </c>
      <c r="D27" s="8420"/>
      <c r="E27" s="8420"/>
      <c r="F27" s="8420"/>
      <c r="G27" s="8421" t="s">
        <v>26</v>
      </c>
      <c r="H27" s="8421" t="s">
        <v>2</v>
      </c>
      <c r="I27" s="8420"/>
      <c r="J27" s="8420"/>
      <c r="K27" s="8420"/>
      <c r="L27" s="8421" t="s">
        <v>26</v>
      </c>
      <c r="M27" s="8421" t="s">
        <v>2</v>
      </c>
      <c r="N27" s="8422"/>
      <c r="O27" s="8420"/>
      <c r="P27" s="8763"/>
      <c r="Q27" s="10730" t="s">
        <v>161</v>
      </c>
      <c r="R27" s="10731"/>
      <c r="S27" s="1" t="s">
        <v>162</v>
      </c>
    </row>
    <row r="28" spans="1:47" ht="12.75" customHeight="1" x14ac:dyDescent="0.2">
      <c r="A28" s="9300">
        <v>1</v>
      </c>
      <c r="B28" s="9300">
        <v>0</v>
      </c>
      <c r="C28" s="9301">
        <v>0.15</v>
      </c>
      <c r="D28" s="9302">
        <v>16000</v>
      </c>
      <c r="E28" s="9303">
        <f t="shared" ref="E28:E59" si="0">D28*(100-2.68)/100</f>
        <v>15571.2</v>
      </c>
      <c r="F28" s="9304">
        <v>33</v>
      </c>
      <c r="G28" s="9305">
        <v>8</v>
      </c>
      <c r="H28" s="9305">
        <v>8.15</v>
      </c>
      <c r="I28" s="9302">
        <v>16000</v>
      </c>
      <c r="J28" s="9303">
        <f t="shared" ref="J28:J59" si="1">I28*(100-2.68)/100</f>
        <v>15571.2</v>
      </c>
      <c r="K28" s="9304">
        <v>65</v>
      </c>
      <c r="L28" s="9305">
        <v>16</v>
      </c>
      <c r="M28" s="9305">
        <v>16.149999999999999</v>
      </c>
      <c r="N28" s="9302">
        <v>16000</v>
      </c>
      <c r="O28" s="9303">
        <f t="shared" ref="O28:O59" si="2">N28*(100-2.68)/100</f>
        <v>15571.2</v>
      </c>
      <c r="P28" s="9306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8666">
        <v>2</v>
      </c>
      <c r="B29" s="8666">
        <v>0.15</v>
      </c>
      <c r="C29" s="8564">
        <v>0.3</v>
      </c>
      <c r="D29" s="8800">
        <v>16000</v>
      </c>
      <c r="E29" s="8807">
        <f t="shared" si="0"/>
        <v>15571.2</v>
      </c>
      <c r="F29" s="8671">
        <v>34</v>
      </c>
      <c r="G29" s="8672">
        <v>8.15</v>
      </c>
      <c r="H29" s="8672">
        <v>8.3000000000000007</v>
      </c>
      <c r="I29" s="8800">
        <v>16000</v>
      </c>
      <c r="J29" s="8807">
        <f t="shared" si="1"/>
        <v>15571.2</v>
      </c>
      <c r="K29" s="8671">
        <v>66</v>
      </c>
      <c r="L29" s="8672">
        <v>16.149999999999999</v>
      </c>
      <c r="M29" s="8672">
        <v>16.3</v>
      </c>
      <c r="N29" s="8800">
        <v>16000</v>
      </c>
      <c r="O29" s="8807">
        <f t="shared" si="2"/>
        <v>15571.2</v>
      </c>
      <c r="P29" s="8763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9307">
        <v>3</v>
      </c>
      <c r="B30" s="9308">
        <v>0.3</v>
      </c>
      <c r="C30" s="9309">
        <v>0.45</v>
      </c>
      <c r="D30" s="9310">
        <v>16000</v>
      </c>
      <c r="E30" s="9311">
        <f t="shared" si="0"/>
        <v>15571.2</v>
      </c>
      <c r="F30" s="9312">
        <v>35</v>
      </c>
      <c r="G30" s="9313">
        <v>8.3000000000000007</v>
      </c>
      <c r="H30" s="9313">
        <v>8.4499999999999993</v>
      </c>
      <c r="I30" s="9310">
        <v>16000</v>
      </c>
      <c r="J30" s="9311">
        <f t="shared" si="1"/>
        <v>15571.2</v>
      </c>
      <c r="K30" s="9312">
        <v>67</v>
      </c>
      <c r="L30" s="9313">
        <v>16.3</v>
      </c>
      <c r="M30" s="9313">
        <v>16.45</v>
      </c>
      <c r="N30" s="9310">
        <v>16000</v>
      </c>
      <c r="O30" s="9311">
        <f t="shared" si="2"/>
        <v>15571.2</v>
      </c>
      <c r="P30" s="9314"/>
      <c r="Q30" s="8564">
        <v>2</v>
      </c>
      <c r="R30" s="8667">
        <v>2.15</v>
      </c>
      <c r="S30" s="10733">
        <f>AVERAGE(D36:D39)</f>
        <v>16000</v>
      </c>
      <c r="V30" s="9315"/>
    </row>
    <row r="31" spans="1:47" ht="12.75" customHeight="1" x14ac:dyDescent="0.2">
      <c r="A31" s="8666">
        <v>4</v>
      </c>
      <c r="B31" s="8666">
        <v>0.45</v>
      </c>
      <c r="C31" s="8672">
        <v>1</v>
      </c>
      <c r="D31" s="8800">
        <v>16000</v>
      </c>
      <c r="E31" s="8807">
        <f t="shared" si="0"/>
        <v>15571.2</v>
      </c>
      <c r="F31" s="8671">
        <v>36</v>
      </c>
      <c r="G31" s="8672">
        <v>8.4499999999999993</v>
      </c>
      <c r="H31" s="8672">
        <v>9</v>
      </c>
      <c r="I31" s="8800">
        <v>16000</v>
      </c>
      <c r="J31" s="8807">
        <f t="shared" si="1"/>
        <v>15571.2</v>
      </c>
      <c r="K31" s="8671">
        <v>68</v>
      </c>
      <c r="L31" s="8672">
        <v>16.45</v>
      </c>
      <c r="M31" s="8672">
        <v>17</v>
      </c>
      <c r="N31" s="8800">
        <v>16000</v>
      </c>
      <c r="O31" s="8807">
        <f t="shared" si="2"/>
        <v>15571.2</v>
      </c>
      <c r="P31" s="8763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9316">
        <v>5</v>
      </c>
      <c r="B32" s="9317">
        <v>1</v>
      </c>
      <c r="C32" s="9318">
        <v>1.1499999999999999</v>
      </c>
      <c r="D32" s="9319">
        <v>16000</v>
      </c>
      <c r="E32" s="9320">
        <f t="shared" si="0"/>
        <v>15571.2</v>
      </c>
      <c r="F32" s="9321">
        <v>37</v>
      </c>
      <c r="G32" s="9317">
        <v>9</v>
      </c>
      <c r="H32" s="9317">
        <v>9.15</v>
      </c>
      <c r="I32" s="9319">
        <v>16000</v>
      </c>
      <c r="J32" s="9320">
        <f t="shared" si="1"/>
        <v>15571.2</v>
      </c>
      <c r="K32" s="9321">
        <v>69</v>
      </c>
      <c r="L32" s="9317">
        <v>17</v>
      </c>
      <c r="M32" s="9317">
        <v>17.149999999999999</v>
      </c>
      <c r="N32" s="9319">
        <v>16000</v>
      </c>
      <c r="O32" s="9320">
        <f t="shared" si="2"/>
        <v>15571.2</v>
      </c>
      <c r="P32" s="9322"/>
      <c r="Q32" s="8564">
        <v>4</v>
      </c>
      <c r="R32" s="8661">
        <v>4.1500000000000004</v>
      </c>
      <c r="S32" s="10733">
        <f>AVERAGE(D44:D47)</f>
        <v>16000</v>
      </c>
      <c r="AQ32" s="9319"/>
    </row>
    <row r="33" spans="1:19" ht="12.75" customHeight="1" x14ac:dyDescent="0.2">
      <c r="A33" s="9323">
        <v>6</v>
      </c>
      <c r="B33" s="9324">
        <v>1.1499999999999999</v>
      </c>
      <c r="C33" s="9325">
        <v>1.3</v>
      </c>
      <c r="D33" s="9326">
        <v>16000</v>
      </c>
      <c r="E33" s="9327">
        <f t="shared" si="0"/>
        <v>15571.2</v>
      </c>
      <c r="F33" s="9328">
        <v>38</v>
      </c>
      <c r="G33" s="9325">
        <v>9.15</v>
      </c>
      <c r="H33" s="9325">
        <v>9.3000000000000007</v>
      </c>
      <c r="I33" s="9326">
        <v>16000</v>
      </c>
      <c r="J33" s="9327">
        <f t="shared" si="1"/>
        <v>15571.2</v>
      </c>
      <c r="K33" s="9328">
        <v>70</v>
      </c>
      <c r="L33" s="9325">
        <v>17.149999999999999</v>
      </c>
      <c r="M33" s="9325">
        <v>17.3</v>
      </c>
      <c r="N33" s="9326">
        <v>16000</v>
      </c>
      <c r="O33" s="9327">
        <f t="shared" si="2"/>
        <v>15571.2</v>
      </c>
      <c r="P33" s="9329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9330">
        <v>7</v>
      </c>
      <c r="B34" s="9331">
        <v>1.3</v>
      </c>
      <c r="C34" s="9332">
        <v>1.45</v>
      </c>
      <c r="D34" s="9333">
        <v>16000</v>
      </c>
      <c r="E34" s="9334">
        <f t="shared" si="0"/>
        <v>15571.2</v>
      </c>
      <c r="F34" s="9335">
        <v>39</v>
      </c>
      <c r="G34" s="9336">
        <v>9.3000000000000007</v>
      </c>
      <c r="H34" s="9336">
        <v>9.4499999999999993</v>
      </c>
      <c r="I34" s="9333">
        <v>16000</v>
      </c>
      <c r="J34" s="9334">
        <f t="shared" si="1"/>
        <v>15571.2</v>
      </c>
      <c r="K34" s="9335">
        <v>71</v>
      </c>
      <c r="L34" s="9336">
        <v>17.3</v>
      </c>
      <c r="M34" s="9336">
        <v>17.45</v>
      </c>
      <c r="N34" s="9333">
        <v>16000</v>
      </c>
      <c r="O34" s="9334">
        <f t="shared" si="2"/>
        <v>15571.2</v>
      </c>
      <c r="P34" s="9337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8666">
        <v>8</v>
      </c>
      <c r="B35" s="8666">
        <v>1.45</v>
      </c>
      <c r="C35" s="8672">
        <v>2</v>
      </c>
      <c r="D35" s="8800">
        <v>16000</v>
      </c>
      <c r="E35" s="8807">
        <f t="shared" si="0"/>
        <v>15571.2</v>
      </c>
      <c r="F35" s="8671">
        <v>40</v>
      </c>
      <c r="G35" s="8672">
        <v>9.4499999999999993</v>
      </c>
      <c r="H35" s="8672">
        <v>10</v>
      </c>
      <c r="I35" s="8800">
        <v>16000</v>
      </c>
      <c r="J35" s="8807">
        <f t="shared" si="1"/>
        <v>15571.2</v>
      </c>
      <c r="K35" s="8671">
        <v>72</v>
      </c>
      <c r="L35" s="8668">
        <v>17.45</v>
      </c>
      <c r="M35" s="8672">
        <v>18</v>
      </c>
      <c r="N35" s="8800">
        <v>16000</v>
      </c>
      <c r="O35" s="8807">
        <f t="shared" si="2"/>
        <v>15571.2</v>
      </c>
      <c r="P35" s="8763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9338">
        <v>9</v>
      </c>
      <c r="B36" s="9339">
        <v>2</v>
      </c>
      <c r="C36" s="9340">
        <v>2.15</v>
      </c>
      <c r="D36" s="9341">
        <v>16000</v>
      </c>
      <c r="E36" s="9342">
        <f t="shared" si="0"/>
        <v>15571.2</v>
      </c>
      <c r="F36" s="9343">
        <v>41</v>
      </c>
      <c r="G36" s="9344">
        <v>10</v>
      </c>
      <c r="H36" s="9345">
        <v>10.15</v>
      </c>
      <c r="I36" s="9341">
        <v>16000</v>
      </c>
      <c r="J36" s="9342">
        <f t="shared" si="1"/>
        <v>15571.2</v>
      </c>
      <c r="K36" s="9343">
        <v>73</v>
      </c>
      <c r="L36" s="9345">
        <v>18</v>
      </c>
      <c r="M36" s="9344">
        <v>18.149999999999999</v>
      </c>
      <c r="N36" s="9341">
        <v>16000</v>
      </c>
      <c r="O36" s="9342">
        <f t="shared" si="2"/>
        <v>15571.2</v>
      </c>
      <c r="P36" s="9346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8666">
        <v>10</v>
      </c>
      <c r="B37" s="8666">
        <v>2.15</v>
      </c>
      <c r="C37" s="8672">
        <v>2.2999999999999998</v>
      </c>
      <c r="D37" s="8800">
        <v>16000</v>
      </c>
      <c r="E37" s="8807">
        <f t="shared" si="0"/>
        <v>15571.2</v>
      </c>
      <c r="F37" s="8671">
        <v>42</v>
      </c>
      <c r="G37" s="8672">
        <v>10.15</v>
      </c>
      <c r="H37" s="8668">
        <v>10.3</v>
      </c>
      <c r="I37" s="8800">
        <v>16000</v>
      </c>
      <c r="J37" s="8807">
        <f t="shared" si="1"/>
        <v>15571.2</v>
      </c>
      <c r="K37" s="8671">
        <v>74</v>
      </c>
      <c r="L37" s="8668">
        <v>18.149999999999999</v>
      </c>
      <c r="M37" s="8672">
        <v>18.3</v>
      </c>
      <c r="N37" s="8800">
        <v>16000</v>
      </c>
      <c r="O37" s="8807">
        <f t="shared" si="2"/>
        <v>15571.2</v>
      </c>
      <c r="P37" s="8763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8666">
        <v>11</v>
      </c>
      <c r="B38" s="8564">
        <v>2.2999999999999998</v>
      </c>
      <c r="C38" s="8667">
        <v>2.4500000000000002</v>
      </c>
      <c r="D38" s="8800">
        <v>16000</v>
      </c>
      <c r="E38" s="8807">
        <f t="shared" si="0"/>
        <v>15571.2</v>
      </c>
      <c r="F38" s="8671">
        <v>43</v>
      </c>
      <c r="G38" s="8672">
        <v>10.3</v>
      </c>
      <c r="H38" s="8668">
        <v>10.45</v>
      </c>
      <c r="I38" s="8800">
        <v>16000</v>
      </c>
      <c r="J38" s="8807">
        <f t="shared" si="1"/>
        <v>15571.2</v>
      </c>
      <c r="K38" s="8671">
        <v>75</v>
      </c>
      <c r="L38" s="8668">
        <v>18.3</v>
      </c>
      <c r="M38" s="8672">
        <v>18.45</v>
      </c>
      <c r="N38" s="8800">
        <v>16000</v>
      </c>
      <c r="O38" s="8807">
        <f t="shared" si="2"/>
        <v>15571.2</v>
      </c>
      <c r="P38" s="8763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8666">
        <v>12</v>
      </c>
      <c r="B39" s="8666">
        <v>2.4500000000000002</v>
      </c>
      <c r="C39" s="8672">
        <v>3</v>
      </c>
      <c r="D39" s="8800">
        <v>16000</v>
      </c>
      <c r="E39" s="8807">
        <f t="shared" si="0"/>
        <v>15571.2</v>
      </c>
      <c r="F39" s="8671">
        <v>44</v>
      </c>
      <c r="G39" s="8672">
        <v>10.45</v>
      </c>
      <c r="H39" s="8668">
        <v>11</v>
      </c>
      <c r="I39" s="8800">
        <v>16000</v>
      </c>
      <c r="J39" s="8807">
        <f t="shared" si="1"/>
        <v>15571.2</v>
      </c>
      <c r="K39" s="8671">
        <v>76</v>
      </c>
      <c r="L39" s="8668">
        <v>18.45</v>
      </c>
      <c r="M39" s="8672">
        <v>19</v>
      </c>
      <c r="N39" s="8800">
        <v>16000</v>
      </c>
      <c r="O39" s="8807">
        <f t="shared" si="2"/>
        <v>15571.2</v>
      </c>
      <c r="P39" s="8763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9347">
        <v>13</v>
      </c>
      <c r="B40" s="9348">
        <v>3</v>
      </c>
      <c r="C40" s="9349">
        <v>3.15</v>
      </c>
      <c r="D40" s="9350">
        <v>16000</v>
      </c>
      <c r="E40" s="9351">
        <f t="shared" si="0"/>
        <v>15571.2</v>
      </c>
      <c r="F40" s="9352">
        <v>45</v>
      </c>
      <c r="G40" s="9353">
        <v>11</v>
      </c>
      <c r="H40" s="9354">
        <v>11.15</v>
      </c>
      <c r="I40" s="9350">
        <v>16000</v>
      </c>
      <c r="J40" s="9351">
        <f t="shared" si="1"/>
        <v>15571.2</v>
      </c>
      <c r="K40" s="9352">
        <v>77</v>
      </c>
      <c r="L40" s="9354">
        <v>19</v>
      </c>
      <c r="M40" s="9353">
        <v>19.149999999999999</v>
      </c>
      <c r="N40" s="9350">
        <v>16000</v>
      </c>
      <c r="O40" s="9351">
        <f t="shared" si="2"/>
        <v>15571.2</v>
      </c>
      <c r="P40" s="9355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8666">
        <v>14</v>
      </c>
      <c r="B41" s="8666">
        <v>3.15</v>
      </c>
      <c r="C41" s="8668">
        <v>3.3</v>
      </c>
      <c r="D41" s="8800">
        <v>16000</v>
      </c>
      <c r="E41" s="8807">
        <f t="shared" si="0"/>
        <v>15571.2</v>
      </c>
      <c r="F41" s="8671">
        <v>46</v>
      </c>
      <c r="G41" s="8672">
        <v>11.15</v>
      </c>
      <c r="H41" s="8668">
        <v>11.3</v>
      </c>
      <c r="I41" s="8800">
        <v>16000</v>
      </c>
      <c r="J41" s="8807">
        <f t="shared" si="1"/>
        <v>15571.2</v>
      </c>
      <c r="K41" s="8671">
        <v>78</v>
      </c>
      <c r="L41" s="8668">
        <v>19.149999999999999</v>
      </c>
      <c r="M41" s="8672">
        <v>19.3</v>
      </c>
      <c r="N41" s="8800">
        <v>16000</v>
      </c>
      <c r="O41" s="8807">
        <f t="shared" si="2"/>
        <v>15571.2</v>
      </c>
      <c r="P41" s="8763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8666">
        <v>15</v>
      </c>
      <c r="B42" s="8564">
        <v>3.3</v>
      </c>
      <c r="C42" s="8661">
        <v>3.45</v>
      </c>
      <c r="D42" s="8800">
        <v>16000</v>
      </c>
      <c r="E42" s="8807">
        <f t="shared" si="0"/>
        <v>15571.2</v>
      </c>
      <c r="F42" s="8671">
        <v>47</v>
      </c>
      <c r="G42" s="8672">
        <v>11.3</v>
      </c>
      <c r="H42" s="8668">
        <v>11.45</v>
      </c>
      <c r="I42" s="8800">
        <v>16000</v>
      </c>
      <c r="J42" s="8807">
        <f t="shared" si="1"/>
        <v>15571.2</v>
      </c>
      <c r="K42" s="8671">
        <v>79</v>
      </c>
      <c r="L42" s="8668">
        <v>19.3</v>
      </c>
      <c r="M42" s="8672">
        <v>19.45</v>
      </c>
      <c r="N42" s="8800">
        <v>16000</v>
      </c>
      <c r="O42" s="8807">
        <f t="shared" si="2"/>
        <v>15571.2</v>
      </c>
      <c r="P42" s="8763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8666">
        <v>16</v>
      </c>
      <c r="B43" s="8666">
        <v>3.45</v>
      </c>
      <c r="C43" s="8668">
        <v>4</v>
      </c>
      <c r="D43" s="8800">
        <v>16000</v>
      </c>
      <c r="E43" s="8807">
        <f t="shared" si="0"/>
        <v>15571.2</v>
      </c>
      <c r="F43" s="8671">
        <v>48</v>
      </c>
      <c r="G43" s="8672">
        <v>11.45</v>
      </c>
      <c r="H43" s="8668">
        <v>12</v>
      </c>
      <c r="I43" s="8800">
        <v>16000</v>
      </c>
      <c r="J43" s="8807">
        <f t="shared" si="1"/>
        <v>15571.2</v>
      </c>
      <c r="K43" s="8671">
        <v>80</v>
      </c>
      <c r="L43" s="8668">
        <v>19.45</v>
      </c>
      <c r="M43" s="8668">
        <v>20</v>
      </c>
      <c r="N43" s="8800">
        <v>16000</v>
      </c>
      <c r="O43" s="8807">
        <f t="shared" si="2"/>
        <v>15571.2</v>
      </c>
      <c r="P43" s="8763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9356">
        <v>17</v>
      </c>
      <c r="B44" s="9357">
        <v>4</v>
      </c>
      <c r="C44" s="9358">
        <v>4.1500000000000004</v>
      </c>
      <c r="D44" s="9359">
        <v>16000</v>
      </c>
      <c r="E44" s="9360">
        <f t="shared" si="0"/>
        <v>15571.2</v>
      </c>
      <c r="F44" s="9361">
        <v>49</v>
      </c>
      <c r="G44" s="9362">
        <v>12</v>
      </c>
      <c r="H44" s="9363">
        <v>12.15</v>
      </c>
      <c r="I44" s="9359">
        <v>16000</v>
      </c>
      <c r="J44" s="9360">
        <f t="shared" si="1"/>
        <v>15571.2</v>
      </c>
      <c r="K44" s="9361">
        <v>81</v>
      </c>
      <c r="L44" s="9363">
        <v>20</v>
      </c>
      <c r="M44" s="9362">
        <v>20.149999999999999</v>
      </c>
      <c r="N44" s="9359">
        <v>16000</v>
      </c>
      <c r="O44" s="9360">
        <f t="shared" si="2"/>
        <v>15571.2</v>
      </c>
      <c r="P44" s="9364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8666">
        <v>18</v>
      </c>
      <c r="B45" s="8666">
        <v>4.1500000000000004</v>
      </c>
      <c r="C45" s="8668">
        <v>4.3</v>
      </c>
      <c r="D45" s="8800">
        <v>16000</v>
      </c>
      <c r="E45" s="8807">
        <f t="shared" si="0"/>
        <v>15571.2</v>
      </c>
      <c r="F45" s="8671">
        <v>50</v>
      </c>
      <c r="G45" s="8672">
        <v>12.15</v>
      </c>
      <c r="H45" s="8668">
        <v>12.3</v>
      </c>
      <c r="I45" s="8800">
        <v>16000</v>
      </c>
      <c r="J45" s="8807">
        <f t="shared" si="1"/>
        <v>15571.2</v>
      </c>
      <c r="K45" s="8671">
        <v>82</v>
      </c>
      <c r="L45" s="8668">
        <v>20.149999999999999</v>
      </c>
      <c r="M45" s="8672">
        <v>20.3</v>
      </c>
      <c r="N45" s="8800">
        <v>16000</v>
      </c>
      <c r="O45" s="8807">
        <f t="shared" si="2"/>
        <v>15571.2</v>
      </c>
      <c r="P45" s="8763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8666">
        <v>19</v>
      </c>
      <c r="B46" s="8564">
        <v>4.3</v>
      </c>
      <c r="C46" s="8661">
        <v>4.45</v>
      </c>
      <c r="D46" s="8800">
        <v>16000</v>
      </c>
      <c r="E46" s="8807">
        <f t="shared" si="0"/>
        <v>15571.2</v>
      </c>
      <c r="F46" s="8671">
        <v>51</v>
      </c>
      <c r="G46" s="8672">
        <v>12.3</v>
      </c>
      <c r="H46" s="8668">
        <v>12.45</v>
      </c>
      <c r="I46" s="8800">
        <v>16000</v>
      </c>
      <c r="J46" s="8807">
        <f t="shared" si="1"/>
        <v>15571.2</v>
      </c>
      <c r="K46" s="8671">
        <v>83</v>
      </c>
      <c r="L46" s="8668">
        <v>20.3</v>
      </c>
      <c r="M46" s="8672">
        <v>20.45</v>
      </c>
      <c r="N46" s="8800">
        <v>16000</v>
      </c>
      <c r="O46" s="8807">
        <f t="shared" si="2"/>
        <v>15571.2</v>
      </c>
      <c r="P46" s="8763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8666">
        <v>20</v>
      </c>
      <c r="B47" s="8666">
        <v>4.45</v>
      </c>
      <c r="C47" s="8668">
        <v>5</v>
      </c>
      <c r="D47" s="8800">
        <v>16000</v>
      </c>
      <c r="E47" s="8807">
        <f t="shared" si="0"/>
        <v>15571.2</v>
      </c>
      <c r="F47" s="8671">
        <v>52</v>
      </c>
      <c r="G47" s="8672">
        <v>12.45</v>
      </c>
      <c r="H47" s="8668">
        <v>13</v>
      </c>
      <c r="I47" s="8800">
        <v>16000</v>
      </c>
      <c r="J47" s="8807">
        <f t="shared" si="1"/>
        <v>15571.2</v>
      </c>
      <c r="K47" s="8671">
        <v>84</v>
      </c>
      <c r="L47" s="8668">
        <v>20.45</v>
      </c>
      <c r="M47" s="8672">
        <v>21</v>
      </c>
      <c r="N47" s="8800">
        <v>16000</v>
      </c>
      <c r="O47" s="8807">
        <f t="shared" si="2"/>
        <v>15571.2</v>
      </c>
      <c r="P47" s="8763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9365">
        <v>21</v>
      </c>
      <c r="B48" s="9366">
        <v>5</v>
      </c>
      <c r="C48" s="9367">
        <v>5.15</v>
      </c>
      <c r="D48" s="9368">
        <v>16000</v>
      </c>
      <c r="E48" s="9369">
        <f t="shared" si="0"/>
        <v>15571.2</v>
      </c>
      <c r="F48" s="9370">
        <v>53</v>
      </c>
      <c r="G48" s="9366">
        <v>13</v>
      </c>
      <c r="H48" s="9371">
        <v>13.15</v>
      </c>
      <c r="I48" s="9368">
        <v>16000</v>
      </c>
      <c r="J48" s="9369">
        <f t="shared" si="1"/>
        <v>15571.2</v>
      </c>
      <c r="K48" s="9370">
        <v>85</v>
      </c>
      <c r="L48" s="9371">
        <v>21</v>
      </c>
      <c r="M48" s="9366">
        <v>21.15</v>
      </c>
      <c r="N48" s="9368">
        <v>16000</v>
      </c>
      <c r="O48" s="9369">
        <f t="shared" si="2"/>
        <v>15571.2</v>
      </c>
      <c r="P48" s="9372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9373">
        <v>22</v>
      </c>
      <c r="B49" s="9374">
        <v>5.15</v>
      </c>
      <c r="C49" s="9375">
        <v>5.3</v>
      </c>
      <c r="D49" s="9376">
        <v>16000</v>
      </c>
      <c r="E49" s="9377">
        <f t="shared" si="0"/>
        <v>15571.2</v>
      </c>
      <c r="F49" s="9378">
        <v>54</v>
      </c>
      <c r="G49" s="9379">
        <v>13.15</v>
      </c>
      <c r="H49" s="9375">
        <v>13.3</v>
      </c>
      <c r="I49" s="9376">
        <v>16000</v>
      </c>
      <c r="J49" s="9377">
        <f t="shared" si="1"/>
        <v>15571.2</v>
      </c>
      <c r="K49" s="9378">
        <v>86</v>
      </c>
      <c r="L49" s="9375">
        <v>21.15</v>
      </c>
      <c r="M49" s="9379">
        <v>21.3</v>
      </c>
      <c r="N49" s="9376">
        <v>16000</v>
      </c>
      <c r="O49" s="9377">
        <f t="shared" si="2"/>
        <v>15571.2</v>
      </c>
      <c r="P49" s="9380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8666">
        <v>23</v>
      </c>
      <c r="B50" s="8672">
        <v>5.3</v>
      </c>
      <c r="C50" s="8661">
        <v>5.45</v>
      </c>
      <c r="D50" s="8800">
        <v>16000</v>
      </c>
      <c r="E50" s="8807">
        <f t="shared" si="0"/>
        <v>15571.2</v>
      </c>
      <c r="F50" s="8671">
        <v>55</v>
      </c>
      <c r="G50" s="8672">
        <v>13.3</v>
      </c>
      <c r="H50" s="8668">
        <v>13.45</v>
      </c>
      <c r="I50" s="8800">
        <v>16000</v>
      </c>
      <c r="J50" s="8807">
        <f t="shared" si="1"/>
        <v>15571.2</v>
      </c>
      <c r="K50" s="8671">
        <v>87</v>
      </c>
      <c r="L50" s="8668">
        <v>21.3</v>
      </c>
      <c r="M50" s="8672">
        <v>21.45</v>
      </c>
      <c r="N50" s="8800">
        <v>16000</v>
      </c>
      <c r="O50" s="8807">
        <f t="shared" si="2"/>
        <v>15571.2</v>
      </c>
      <c r="P50" s="8763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8666">
        <v>24</v>
      </c>
      <c r="B51" s="8667">
        <v>5.45</v>
      </c>
      <c r="C51" s="8668">
        <v>6</v>
      </c>
      <c r="D51" s="8800">
        <v>16000</v>
      </c>
      <c r="E51" s="8807">
        <f t="shared" si="0"/>
        <v>15571.2</v>
      </c>
      <c r="F51" s="8671">
        <v>56</v>
      </c>
      <c r="G51" s="8672">
        <v>13.45</v>
      </c>
      <c r="H51" s="8668">
        <v>14</v>
      </c>
      <c r="I51" s="8800">
        <v>16000</v>
      </c>
      <c r="J51" s="8807">
        <f t="shared" si="1"/>
        <v>15571.2</v>
      </c>
      <c r="K51" s="8671">
        <v>88</v>
      </c>
      <c r="L51" s="8668">
        <v>21.45</v>
      </c>
      <c r="M51" s="8672">
        <v>22</v>
      </c>
      <c r="N51" s="8800">
        <v>16000</v>
      </c>
      <c r="O51" s="8807">
        <f t="shared" si="2"/>
        <v>15571.2</v>
      </c>
      <c r="P51" s="8763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9381">
        <v>25</v>
      </c>
      <c r="B52" s="9382">
        <v>6</v>
      </c>
      <c r="C52" s="9383">
        <v>6.15</v>
      </c>
      <c r="D52" s="9384">
        <v>16000</v>
      </c>
      <c r="E52" s="9385">
        <f t="shared" si="0"/>
        <v>15571.2</v>
      </c>
      <c r="F52" s="9386">
        <v>57</v>
      </c>
      <c r="G52" s="9382">
        <v>14</v>
      </c>
      <c r="H52" s="9387">
        <v>14.15</v>
      </c>
      <c r="I52" s="9384">
        <v>16000</v>
      </c>
      <c r="J52" s="9385">
        <f t="shared" si="1"/>
        <v>15571.2</v>
      </c>
      <c r="K52" s="9386">
        <v>89</v>
      </c>
      <c r="L52" s="9387">
        <v>22</v>
      </c>
      <c r="M52" s="9382">
        <v>22.15</v>
      </c>
      <c r="N52" s="9384">
        <v>16000</v>
      </c>
      <c r="O52" s="9385">
        <f t="shared" si="2"/>
        <v>15571.2</v>
      </c>
      <c r="P52" s="9388"/>
      <c r="Q52" s="1" t="s">
        <v>163</v>
      </c>
      <c r="S52" s="10733">
        <f>AVERAGE(S28:S51)</f>
        <v>16000</v>
      </c>
    </row>
    <row r="53" spans="1:19" x14ac:dyDescent="0.2">
      <c r="A53" s="8666">
        <v>26</v>
      </c>
      <c r="B53" s="8667">
        <v>6.15</v>
      </c>
      <c r="C53" s="8668">
        <v>6.3</v>
      </c>
      <c r="D53" s="8800">
        <v>16000</v>
      </c>
      <c r="E53" s="8807">
        <f t="shared" si="0"/>
        <v>15571.2</v>
      </c>
      <c r="F53" s="8671">
        <v>58</v>
      </c>
      <c r="G53" s="8672">
        <v>14.15</v>
      </c>
      <c r="H53" s="8668">
        <v>14.3</v>
      </c>
      <c r="I53" s="8800">
        <v>16000</v>
      </c>
      <c r="J53" s="8807">
        <f t="shared" si="1"/>
        <v>15571.2</v>
      </c>
      <c r="K53" s="8671">
        <v>90</v>
      </c>
      <c r="L53" s="8668">
        <v>22.15</v>
      </c>
      <c r="M53" s="8672">
        <v>22.3</v>
      </c>
      <c r="N53" s="8800">
        <v>16000</v>
      </c>
      <c r="O53" s="8807">
        <f t="shared" si="2"/>
        <v>15571.2</v>
      </c>
      <c r="P53" s="8763"/>
    </row>
    <row r="54" spans="1:19" x14ac:dyDescent="0.2">
      <c r="A54" s="9389">
        <v>27</v>
      </c>
      <c r="B54" s="9390">
        <v>6.3</v>
      </c>
      <c r="C54" s="9391">
        <v>6.45</v>
      </c>
      <c r="D54" s="9392">
        <v>16000</v>
      </c>
      <c r="E54" s="9393">
        <f t="shared" si="0"/>
        <v>15571.2</v>
      </c>
      <c r="F54" s="9394">
        <v>59</v>
      </c>
      <c r="G54" s="9390">
        <v>14.3</v>
      </c>
      <c r="H54" s="9395">
        <v>14.45</v>
      </c>
      <c r="I54" s="9392">
        <v>16000</v>
      </c>
      <c r="J54" s="9393">
        <f t="shared" si="1"/>
        <v>15571.2</v>
      </c>
      <c r="K54" s="9394">
        <v>91</v>
      </c>
      <c r="L54" s="9395">
        <v>22.3</v>
      </c>
      <c r="M54" s="9390">
        <v>22.45</v>
      </c>
      <c r="N54" s="9392">
        <v>16000</v>
      </c>
      <c r="O54" s="9393">
        <f t="shared" si="2"/>
        <v>15571.2</v>
      </c>
      <c r="P54" s="9396"/>
    </row>
    <row r="55" spans="1:19" x14ac:dyDescent="0.2">
      <c r="A55" s="8666">
        <v>28</v>
      </c>
      <c r="B55" s="8667">
        <v>6.45</v>
      </c>
      <c r="C55" s="8668">
        <v>7</v>
      </c>
      <c r="D55" s="8800">
        <v>16000</v>
      </c>
      <c r="E55" s="8807">
        <f t="shared" si="0"/>
        <v>15571.2</v>
      </c>
      <c r="F55" s="8671">
        <v>60</v>
      </c>
      <c r="G55" s="8672">
        <v>14.45</v>
      </c>
      <c r="H55" s="8672">
        <v>15</v>
      </c>
      <c r="I55" s="8800">
        <v>16000</v>
      </c>
      <c r="J55" s="8807">
        <f t="shared" si="1"/>
        <v>15571.2</v>
      </c>
      <c r="K55" s="8671">
        <v>92</v>
      </c>
      <c r="L55" s="8668">
        <v>22.45</v>
      </c>
      <c r="M55" s="8672">
        <v>23</v>
      </c>
      <c r="N55" s="8800">
        <v>16000</v>
      </c>
      <c r="O55" s="8807">
        <f t="shared" si="2"/>
        <v>15571.2</v>
      </c>
      <c r="P55" s="8763"/>
    </row>
    <row r="56" spans="1:19" x14ac:dyDescent="0.2">
      <c r="A56" s="9397">
        <v>29</v>
      </c>
      <c r="B56" s="9398">
        <v>7</v>
      </c>
      <c r="C56" s="9399">
        <v>7.15</v>
      </c>
      <c r="D56" s="9400">
        <v>16000</v>
      </c>
      <c r="E56" s="9401">
        <f t="shared" si="0"/>
        <v>15571.2</v>
      </c>
      <c r="F56" s="9402">
        <v>61</v>
      </c>
      <c r="G56" s="9398">
        <v>15</v>
      </c>
      <c r="H56" s="9398">
        <v>15.15</v>
      </c>
      <c r="I56" s="9400">
        <v>16000</v>
      </c>
      <c r="J56" s="9401">
        <f t="shared" si="1"/>
        <v>15571.2</v>
      </c>
      <c r="K56" s="9402">
        <v>93</v>
      </c>
      <c r="L56" s="9403">
        <v>23</v>
      </c>
      <c r="M56" s="9398">
        <v>23.15</v>
      </c>
      <c r="N56" s="9400">
        <v>16000</v>
      </c>
      <c r="O56" s="9401">
        <f t="shared" si="2"/>
        <v>15571.2</v>
      </c>
      <c r="P56" s="9404"/>
    </row>
    <row r="57" spans="1:19" x14ac:dyDescent="0.2">
      <c r="A57" s="9405">
        <v>30</v>
      </c>
      <c r="B57" s="9406">
        <v>7.15</v>
      </c>
      <c r="C57" s="9407">
        <v>7.3</v>
      </c>
      <c r="D57" s="9408">
        <v>16000</v>
      </c>
      <c r="E57" s="9409">
        <f t="shared" si="0"/>
        <v>15571.2</v>
      </c>
      <c r="F57" s="9410">
        <v>62</v>
      </c>
      <c r="G57" s="9411">
        <v>15.15</v>
      </c>
      <c r="H57" s="9411">
        <v>15.3</v>
      </c>
      <c r="I57" s="9408">
        <v>16000</v>
      </c>
      <c r="J57" s="9409">
        <f t="shared" si="1"/>
        <v>15571.2</v>
      </c>
      <c r="K57" s="9410">
        <v>94</v>
      </c>
      <c r="L57" s="9411">
        <v>23.15</v>
      </c>
      <c r="M57" s="9411">
        <v>23.3</v>
      </c>
      <c r="N57" s="9408">
        <v>16000</v>
      </c>
      <c r="O57" s="9409">
        <f t="shared" si="2"/>
        <v>15571.2</v>
      </c>
      <c r="P57" s="9412"/>
    </row>
    <row r="58" spans="1:19" x14ac:dyDescent="0.2">
      <c r="A58" s="9413">
        <v>31</v>
      </c>
      <c r="B58" s="9414">
        <v>7.3</v>
      </c>
      <c r="C58" s="9415">
        <v>7.45</v>
      </c>
      <c r="D58" s="9416">
        <v>16000</v>
      </c>
      <c r="E58" s="9417">
        <f t="shared" si="0"/>
        <v>15571.2</v>
      </c>
      <c r="F58" s="9418">
        <v>63</v>
      </c>
      <c r="G58" s="9414">
        <v>15.3</v>
      </c>
      <c r="H58" s="9414">
        <v>15.45</v>
      </c>
      <c r="I58" s="9416">
        <v>16000</v>
      </c>
      <c r="J58" s="9417">
        <f t="shared" si="1"/>
        <v>15571.2</v>
      </c>
      <c r="K58" s="9418">
        <v>95</v>
      </c>
      <c r="L58" s="9414">
        <v>23.3</v>
      </c>
      <c r="M58" s="9414">
        <v>23.45</v>
      </c>
      <c r="N58" s="9416">
        <v>16000</v>
      </c>
      <c r="O58" s="9417">
        <f t="shared" si="2"/>
        <v>15571.2</v>
      </c>
      <c r="P58" s="9419"/>
    </row>
    <row r="59" spans="1:19" x14ac:dyDescent="0.2">
      <c r="A59" s="8666">
        <v>32</v>
      </c>
      <c r="B59" s="8667">
        <v>7.45</v>
      </c>
      <c r="C59" s="8668">
        <v>8</v>
      </c>
      <c r="D59" s="8800">
        <v>16000</v>
      </c>
      <c r="E59" s="8807">
        <f t="shared" si="0"/>
        <v>15571.2</v>
      </c>
      <c r="F59" s="8671">
        <v>64</v>
      </c>
      <c r="G59" s="8672">
        <v>15.45</v>
      </c>
      <c r="H59" s="8672">
        <v>16</v>
      </c>
      <c r="I59" s="8800">
        <v>16000</v>
      </c>
      <c r="J59" s="8807">
        <f t="shared" si="1"/>
        <v>15571.2</v>
      </c>
      <c r="K59" s="8671">
        <v>96</v>
      </c>
      <c r="L59" s="8672">
        <v>23.45</v>
      </c>
      <c r="M59" s="8672">
        <v>24</v>
      </c>
      <c r="N59" s="8800">
        <v>16000</v>
      </c>
      <c r="O59" s="8807">
        <f t="shared" si="2"/>
        <v>15571.2</v>
      </c>
      <c r="P59" s="8763"/>
    </row>
    <row r="60" spans="1:19" x14ac:dyDescent="0.2">
      <c r="A60" s="9420" t="s">
        <v>27</v>
      </c>
      <c r="B60" s="9421"/>
      <c r="C60" s="9421"/>
      <c r="D60" s="9422">
        <f>SUM(D28:D59)</f>
        <v>512000</v>
      </c>
      <c r="E60" s="9423">
        <f>SUM(E28:E59)</f>
        <v>498278.40000000026</v>
      </c>
      <c r="F60" s="9421"/>
      <c r="G60" s="9421"/>
      <c r="H60" s="9421"/>
      <c r="I60" s="9422">
        <f>SUM(I28:I59)</f>
        <v>512000</v>
      </c>
      <c r="J60" s="9423">
        <f>SUM(J28:J59)</f>
        <v>498278.40000000026</v>
      </c>
      <c r="K60" s="9421"/>
      <c r="L60" s="9421"/>
      <c r="M60" s="9421"/>
      <c r="N60" s="9421">
        <f>SUM(N28:N59)</f>
        <v>512000</v>
      </c>
      <c r="O60" s="9423">
        <f>SUM(O28:O59)</f>
        <v>498278.40000000026</v>
      </c>
      <c r="P60" s="9424"/>
    </row>
    <row r="64" spans="1:19" x14ac:dyDescent="0.2">
      <c r="A64" s="1" t="s">
        <v>136</v>
      </c>
      <c r="B64" s="1">
        <f>SUM(D60,I60,N60)/(4000*1000)</f>
        <v>0.38400000000000001</v>
      </c>
      <c r="C64" s="1">
        <f>ROUNDDOWN(SUM(E60,J60,O60)/(4000*1000),4)</f>
        <v>0.37369999999999998</v>
      </c>
    </row>
    <row r="66" spans="1:16" x14ac:dyDescent="0.2">
      <c r="A66" s="9425"/>
      <c r="B66" s="9426"/>
      <c r="C66" s="9426"/>
      <c r="D66" s="9427"/>
      <c r="E66" s="9426"/>
      <c r="F66" s="9426"/>
      <c r="G66" s="9426"/>
      <c r="H66" s="9426"/>
      <c r="I66" s="9427"/>
      <c r="J66" s="9428"/>
      <c r="K66" s="9426"/>
      <c r="L66" s="9426"/>
      <c r="M66" s="9426"/>
      <c r="N66" s="9426"/>
      <c r="O66" s="9426"/>
      <c r="P66" s="9429"/>
    </row>
    <row r="67" spans="1:16" x14ac:dyDescent="0.2">
      <c r="A67" s="9430" t="s">
        <v>28</v>
      </c>
      <c r="B67" s="9431"/>
      <c r="C67" s="9431"/>
      <c r="D67" s="9432"/>
      <c r="E67" s="9433"/>
      <c r="F67" s="9431"/>
      <c r="G67" s="9431"/>
      <c r="H67" s="9433"/>
      <c r="I67" s="9432"/>
      <c r="J67" s="9434"/>
      <c r="K67" s="9431"/>
      <c r="L67" s="9431"/>
      <c r="M67" s="9431"/>
      <c r="N67" s="9431"/>
      <c r="O67" s="9431"/>
      <c r="P67" s="9435"/>
    </row>
    <row r="68" spans="1:16" x14ac:dyDescent="0.2">
      <c r="A68" s="9436"/>
      <c r="B68" s="9437"/>
      <c r="C68" s="9437"/>
      <c r="D68" s="9437"/>
      <c r="E68" s="9437"/>
      <c r="F68" s="9437"/>
      <c r="G68" s="9437"/>
      <c r="H68" s="9437"/>
      <c r="I68" s="9437"/>
      <c r="J68" s="9437"/>
      <c r="K68" s="9437"/>
      <c r="L68" s="9438"/>
      <c r="M68" s="9438"/>
      <c r="N68" s="9438"/>
      <c r="O68" s="9438"/>
      <c r="P68" s="9439"/>
    </row>
    <row r="69" spans="1:16" x14ac:dyDescent="0.2">
      <c r="A69" s="8892"/>
      <c r="B69" s="8767"/>
      <c r="C69" s="8767"/>
      <c r="D69" s="8769"/>
      <c r="E69" s="8893"/>
      <c r="F69" s="8767"/>
      <c r="G69" s="8767"/>
      <c r="H69" s="8893"/>
      <c r="I69" s="8769"/>
      <c r="J69" s="8698"/>
      <c r="K69" s="8767"/>
      <c r="L69" s="8767"/>
      <c r="M69" s="8767"/>
      <c r="N69" s="8767"/>
      <c r="O69" s="8767"/>
      <c r="P69" s="8763"/>
    </row>
    <row r="70" spans="1:16" x14ac:dyDescent="0.2">
      <c r="A70" s="8781"/>
      <c r="B70" s="8767"/>
      <c r="C70" s="8767"/>
      <c r="D70" s="8769"/>
      <c r="E70" s="8893"/>
      <c r="F70" s="8767"/>
      <c r="G70" s="8767"/>
      <c r="H70" s="8893"/>
      <c r="I70" s="8769"/>
      <c r="J70" s="8767"/>
      <c r="K70" s="8767"/>
      <c r="L70" s="8767"/>
      <c r="M70" s="8767"/>
      <c r="N70" s="8767"/>
      <c r="O70" s="8767"/>
      <c r="P70" s="8763"/>
    </row>
    <row r="71" spans="1:16" x14ac:dyDescent="0.2">
      <c r="A71" s="9440"/>
      <c r="B71" s="9441"/>
      <c r="C71" s="9441"/>
      <c r="D71" s="9442"/>
      <c r="E71" s="9443"/>
      <c r="F71" s="9441"/>
      <c r="G71" s="9441"/>
      <c r="H71" s="9443"/>
      <c r="I71" s="9442"/>
      <c r="J71" s="9441"/>
      <c r="K71" s="9441"/>
      <c r="L71" s="9441"/>
      <c r="M71" s="9441"/>
      <c r="N71" s="9441"/>
      <c r="O71" s="9441"/>
      <c r="P71" s="9444"/>
    </row>
    <row r="72" spans="1:16" x14ac:dyDescent="0.2">
      <c r="A72" s="8781"/>
      <c r="B72" s="8767"/>
      <c r="C72" s="8767"/>
      <c r="D72" s="8769"/>
      <c r="E72" s="8893"/>
      <c r="F72" s="8767"/>
      <c r="G72" s="8767"/>
      <c r="H72" s="8893"/>
      <c r="I72" s="8769"/>
      <c r="J72" s="8767"/>
      <c r="K72" s="8767"/>
      <c r="L72" s="8767"/>
      <c r="M72" s="8767" t="s">
        <v>29</v>
      </c>
      <c r="N72" s="8767"/>
      <c r="O72" s="8767"/>
      <c r="P72" s="8763"/>
    </row>
    <row r="73" spans="1:16" x14ac:dyDescent="0.2">
      <c r="A73" s="9445"/>
      <c r="B73" s="9446"/>
      <c r="C73" s="9446"/>
      <c r="D73" s="9447"/>
      <c r="E73" s="9448"/>
      <c r="F73" s="9446"/>
      <c r="G73" s="9446"/>
      <c r="H73" s="9448"/>
      <c r="I73" s="9447"/>
      <c r="J73" s="9446"/>
      <c r="K73" s="9446"/>
      <c r="L73" s="9446"/>
      <c r="M73" s="9446" t="s">
        <v>30</v>
      </c>
      <c r="N73" s="9446"/>
      <c r="O73" s="9446"/>
      <c r="P73" s="9449"/>
    </row>
    <row r="74" spans="1:16" x14ac:dyDescent="0.2">
      <c r="E74" s="9450"/>
      <c r="H74" s="9450"/>
    </row>
    <row r="75" spans="1:16" ht="15.75" x14ac:dyDescent="0.25">
      <c r="C75" s="8797"/>
      <c r="E75" s="8899"/>
      <c r="H75" s="8899"/>
    </row>
    <row r="76" spans="1:16" ht="15.75" x14ac:dyDescent="0.25">
      <c r="E76" s="8899"/>
      <c r="H76" s="8899"/>
    </row>
    <row r="77" spans="1:16" ht="15.75" x14ac:dyDescent="0.25">
      <c r="E77" s="8899"/>
      <c r="H77" s="8899"/>
    </row>
    <row r="78" spans="1:16" x14ac:dyDescent="0.2">
      <c r="E78" s="9451"/>
      <c r="H78" s="9451"/>
    </row>
    <row r="79" spans="1:16" ht="15.75" x14ac:dyDescent="0.25">
      <c r="E79" s="8899"/>
      <c r="H79" s="8899"/>
    </row>
    <row r="80" spans="1:16" ht="15.75" x14ac:dyDescent="0.25">
      <c r="E80" s="8899"/>
      <c r="H80" s="8899"/>
    </row>
    <row r="81" spans="5:13" ht="15.75" x14ac:dyDescent="0.25">
      <c r="E81" s="8899"/>
      <c r="H81" s="8899"/>
    </row>
    <row r="82" spans="5:13" ht="15.75" x14ac:dyDescent="0.25">
      <c r="E82" s="8899"/>
      <c r="H82" s="8899"/>
    </row>
    <row r="83" spans="5:13" x14ac:dyDescent="0.2">
      <c r="E83" s="9452"/>
      <c r="H83" s="9452"/>
    </row>
    <row r="84" spans="5:13" ht="15.75" x14ac:dyDescent="0.25">
      <c r="E84" s="8899"/>
      <c r="H84" s="8899"/>
    </row>
    <row r="85" spans="5:13" ht="15.75" x14ac:dyDescent="0.25">
      <c r="E85" s="8899"/>
      <c r="H85" s="8899"/>
    </row>
    <row r="86" spans="5:13" x14ac:dyDescent="0.2">
      <c r="E86" s="9453"/>
      <c r="H86" s="9453"/>
    </row>
    <row r="87" spans="5:13" x14ac:dyDescent="0.2">
      <c r="E87" s="9454"/>
      <c r="H87" s="9454"/>
    </row>
    <row r="88" spans="5:13" ht="15.75" x14ac:dyDescent="0.25">
      <c r="E88" s="8899"/>
      <c r="H88" s="8899"/>
    </row>
    <row r="89" spans="5:13" x14ac:dyDescent="0.2">
      <c r="E89" s="9455"/>
      <c r="H89" s="9455"/>
    </row>
    <row r="90" spans="5:13" ht="15.75" x14ac:dyDescent="0.25">
      <c r="E90" s="8899"/>
      <c r="H90" s="8899"/>
    </row>
    <row r="91" spans="5:13" ht="15.75" x14ac:dyDescent="0.25">
      <c r="E91" s="8899"/>
      <c r="H91" s="8899"/>
    </row>
    <row r="92" spans="5:13" ht="15.75" x14ac:dyDescent="0.25">
      <c r="E92" s="8899"/>
      <c r="H92" s="8899"/>
    </row>
    <row r="93" spans="5:13" ht="15.75" x14ac:dyDescent="0.25">
      <c r="E93" s="8899"/>
      <c r="H93" s="8899"/>
    </row>
    <row r="94" spans="5:13" ht="15.75" x14ac:dyDescent="0.25">
      <c r="E94" s="8899"/>
      <c r="H94" s="8899"/>
    </row>
    <row r="95" spans="5:13" x14ac:dyDescent="0.2">
      <c r="E95" s="9456"/>
      <c r="H95" s="9456"/>
    </row>
    <row r="96" spans="5:13" x14ac:dyDescent="0.2">
      <c r="E96" s="9457"/>
      <c r="H96" s="9457"/>
      <c r="M96" s="9458" t="s">
        <v>8</v>
      </c>
    </row>
    <row r="97" spans="5:14" ht="15.75" x14ac:dyDescent="0.25">
      <c r="E97" s="8899"/>
      <c r="H97" s="8899"/>
    </row>
    <row r="98" spans="5:14" x14ac:dyDescent="0.2">
      <c r="E98" s="9459"/>
      <c r="H98" s="9459"/>
    </row>
    <row r="99" spans="5:14" x14ac:dyDescent="0.2">
      <c r="E99" s="9460"/>
      <c r="H99" s="9460"/>
    </row>
    <row r="101" spans="5:14" x14ac:dyDescent="0.2">
      <c r="N101" s="9461"/>
    </row>
    <row r="126" spans="4:4" x14ac:dyDescent="0.2">
      <c r="D126" s="9462"/>
    </row>
  </sheetData>
  <mergeCells count="1">
    <mergeCell ref="Q27:R27"/>
  </mergeCells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1"/>
  </cols>
  <sheetData>
    <row r="1" spans="1:16" ht="12.75" customHeight="1" x14ac:dyDescent="0.2">
      <c r="A1" s="8754"/>
      <c r="B1" s="8755"/>
      <c r="C1" s="8755"/>
      <c r="D1" s="8756"/>
      <c r="E1" s="8755"/>
      <c r="F1" s="8755"/>
      <c r="G1" s="8755"/>
      <c r="H1" s="8755"/>
      <c r="I1" s="8756"/>
      <c r="J1" s="8755"/>
      <c r="K1" s="8755"/>
      <c r="L1" s="8755"/>
      <c r="M1" s="8755"/>
      <c r="N1" s="8755"/>
      <c r="O1" s="8755"/>
      <c r="P1" s="8757"/>
    </row>
    <row r="2" spans="1:16" ht="12.75" customHeight="1" x14ac:dyDescent="0.2">
      <c r="A2" s="9463" t="s">
        <v>0</v>
      </c>
      <c r="B2" s="9464"/>
      <c r="C2" s="9464"/>
      <c r="D2" s="9464"/>
      <c r="E2" s="9464"/>
      <c r="F2" s="9464"/>
      <c r="G2" s="9464"/>
      <c r="H2" s="9464"/>
      <c r="I2" s="9464"/>
      <c r="J2" s="9464"/>
      <c r="K2" s="9464"/>
      <c r="L2" s="9464"/>
      <c r="M2" s="9464"/>
      <c r="N2" s="9464"/>
      <c r="O2" s="9464"/>
      <c r="P2" s="9465"/>
    </row>
    <row r="3" spans="1:16" ht="12.75" customHeight="1" x14ac:dyDescent="0.2">
      <c r="A3" s="8761"/>
      <c r="B3" s="8762"/>
      <c r="C3" s="8762"/>
      <c r="D3" s="8762"/>
      <c r="E3" s="8762"/>
      <c r="F3" s="8762"/>
      <c r="G3" s="8762"/>
      <c r="H3" s="8762"/>
      <c r="I3" s="8762"/>
      <c r="J3" s="8762"/>
      <c r="K3" s="8762"/>
      <c r="L3" s="8762"/>
      <c r="M3" s="8762"/>
      <c r="N3" s="8762"/>
      <c r="O3" s="8762"/>
      <c r="P3" s="8763"/>
    </row>
    <row r="4" spans="1:16" ht="12.75" customHeight="1" x14ac:dyDescent="0.2">
      <c r="A4" s="8764" t="s">
        <v>137</v>
      </c>
      <c r="B4" s="8765"/>
      <c r="C4" s="8765"/>
      <c r="D4" s="8765"/>
      <c r="E4" s="8765"/>
      <c r="F4" s="8765"/>
      <c r="G4" s="8765"/>
      <c r="H4" s="8765"/>
      <c r="I4" s="8765"/>
      <c r="J4" s="8766"/>
      <c r="K4" s="8767"/>
      <c r="L4" s="8767"/>
      <c r="M4" s="8767"/>
      <c r="N4" s="8767"/>
      <c r="O4" s="8767"/>
      <c r="P4" s="8763"/>
    </row>
    <row r="5" spans="1:16" ht="12.75" customHeight="1" x14ac:dyDescent="0.2">
      <c r="A5" s="8768"/>
      <c r="B5" s="8767"/>
      <c r="C5" s="8767"/>
      <c r="D5" s="8769"/>
      <c r="E5" s="8767"/>
      <c r="F5" s="8767"/>
      <c r="G5" s="8767"/>
      <c r="H5" s="8767"/>
      <c r="I5" s="8769"/>
      <c r="J5" s="8767"/>
      <c r="K5" s="8767"/>
      <c r="L5" s="8767"/>
      <c r="M5" s="8767"/>
      <c r="N5" s="8767"/>
      <c r="O5" s="8767"/>
      <c r="P5" s="8763"/>
    </row>
    <row r="6" spans="1:16" ht="12.75" customHeight="1" x14ac:dyDescent="0.2">
      <c r="A6" s="8768" t="s">
        <v>2</v>
      </c>
      <c r="B6" s="8767"/>
      <c r="C6" s="8767"/>
      <c r="D6" s="8769"/>
      <c r="E6" s="8767"/>
      <c r="F6" s="8767"/>
      <c r="G6" s="8767"/>
      <c r="H6" s="8767"/>
      <c r="I6" s="8769"/>
      <c r="J6" s="8767"/>
      <c r="K6" s="8767"/>
      <c r="L6" s="8767"/>
      <c r="M6" s="8767"/>
      <c r="N6" s="8767"/>
      <c r="O6" s="8767"/>
      <c r="P6" s="8763"/>
    </row>
    <row r="7" spans="1:16" ht="12.75" customHeight="1" x14ac:dyDescent="0.2">
      <c r="A7" s="8768" t="s">
        <v>3</v>
      </c>
      <c r="B7" s="8767"/>
      <c r="C7" s="8767"/>
      <c r="D7" s="8769"/>
      <c r="E7" s="8767"/>
      <c r="F7" s="8767"/>
      <c r="G7" s="8767"/>
      <c r="H7" s="8767"/>
      <c r="I7" s="8769"/>
      <c r="J7" s="8767"/>
      <c r="K7" s="8767"/>
      <c r="L7" s="8767"/>
      <c r="M7" s="8767"/>
      <c r="N7" s="8767"/>
      <c r="O7" s="8767"/>
      <c r="P7" s="8763"/>
    </row>
    <row r="8" spans="1:16" ht="12.75" customHeight="1" x14ac:dyDescent="0.2">
      <c r="A8" s="8768" t="s">
        <v>4</v>
      </c>
      <c r="B8" s="8767"/>
      <c r="C8" s="8767"/>
      <c r="D8" s="8769"/>
      <c r="E8" s="8767"/>
      <c r="F8" s="8767"/>
      <c r="G8" s="8767"/>
      <c r="H8" s="8767"/>
      <c r="I8" s="8769"/>
      <c r="J8" s="8767"/>
      <c r="K8" s="8767"/>
      <c r="L8" s="8767"/>
      <c r="M8" s="8767"/>
      <c r="N8" s="8767"/>
      <c r="O8" s="8767"/>
      <c r="P8" s="8763"/>
    </row>
    <row r="9" spans="1:16" ht="12.75" customHeight="1" x14ac:dyDescent="0.2">
      <c r="A9" s="9466" t="s">
        <v>5</v>
      </c>
      <c r="B9" s="9467"/>
      <c r="C9" s="9467"/>
      <c r="D9" s="9468"/>
      <c r="E9" s="9467"/>
      <c r="F9" s="9467"/>
      <c r="G9" s="9467"/>
      <c r="H9" s="9467"/>
      <c r="I9" s="9468"/>
      <c r="J9" s="9467"/>
      <c r="K9" s="9467"/>
      <c r="L9" s="9467"/>
      <c r="M9" s="9467"/>
      <c r="N9" s="9467"/>
      <c r="O9" s="9467"/>
      <c r="P9" s="9469"/>
    </row>
    <row r="10" spans="1:16" ht="12.75" customHeight="1" x14ac:dyDescent="0.2">
      <c r="A10" s="8768" t="s">
        <v>6</v>
      </c>
      <c r="B10" s="8767"/>
      <c r="C10" s="8767"/>
      <c r="D10" s="8769"/>
      <c r="E10" s="8767"/>
      <c r="F10" s="8767"/>
      <c r="G10" s="8767"/>
      <c r="H10" s="8767"/>
      <c r="I10" s="8769"/>
      <c r="J10" s="8767"/>
      <c r="K10" s="8767"/>
      <c r="L10" s="8767"/>
      <c r="M10" s="8767"/>
      <c r="N10" s="8767"/>
      <c r="O10" s="8767"/>
      <c r="P10" s="8763"/>
    </row>
    <row r="11" spans="1:16" ht="12.75" customHeight="1" x14ac:dyDescent="0.2">
      <c r="A11" s="8768"/>
      <c r="B11" s="8767"/>
      <c r="C11" s="8767"/>
      <c r="D11" s="8769"/>
      <c r="E11" s="8767"/>
      <c r="F11" s="8767"/>
      <c r="G11" s="8336"/>
      <c r="H11" s="8767"/>
      <c r="I11" s="8769"/>
      <c r="J11" s="8767"/>
      <c r="K11" s="8767"/>
      <c r="L11" s="8767"/>
      <c r="M11" s="8767"/>
      <c r="N11" s="8767"/>
      <c r="O11" s="8767"/>
      <c r="P11" s="8763"/>
    </row>
    <row r="12" spans="1:16" ht="12.75" customHeight="1" x14ac:dyDescent="0.2">
      <c r="A12" s="9470" t="s">
        <v>138</v>
      </c>
      <c r="B12" s="9471"/>
      <c r="C12" s="9471"/>
      <c r="D12" s="9472"/>
      <c r="E12" s="9471" t="s">
        <v>8</v>
      </c>
      <c r="F12" s="9471"/>
      <c r="G12" s="9471"/>
      <c r="H12" s="9471"/>
      <c r="I12" s="9472"/>
      <c r="J12" s="9471"/>
      <c r="K12" s="9471"/>
      <c r="L12" s="9471"/>
      <c r="M12" s="9471"/>
      <c r="N12" s="9473" t="s">
        <v>139</v>
      </c>
      <c r="O12" s="9471"/>
      <c r="P12" s="9474"/>
    </row>
    <row r="13" spans="1:16" ht="12.75" customHeight="1" x14ac:dyDescent="0.2">
      <c r="A13" s="8768"/>
      <c r="B13" s="8767"/>
      <c r="C13" s="8767"/>
      <c r="D13" s="8769"/>
      <c r="E13" s="8767"/>
      <c r="F13" s="8767"/>
      <c r="G13" s="8767"/>
      <c r="H13" s="8767"/>
      <c r="I13" s="8769"/>
      <c r="J13" s="8767"/>
      <c r="K13" s="8767"/>
      <c r="L13" s="8767"/>
      <c r="M13" s="8767"/>
      <c r="N13" s="8767"/>
      <c r="O13" s="8767"/>
      <c r="P13" s="8763"/>
    </row>
    <row r="14" spans="1:16" ht="12.75" customHeight="1" x14ac:dyDescent="0.2">
      <c r="A14" s="9475" t="s">
        <v>10</v>
      </c>
      <c r="B14" s="9476"/>
      <c r="C14" s="9476"/>
      <c r="D14" s="9477"/>
      <c r="E14" s="9476"/>
      <c r="F14" s="9476"/>
      <c r="G14" s="9476"/>
      <c r="H14" s="9476"/>
      <c r="I14" s="9477"/>
      <c r="J14" s="9476"/>
      <c r="K14" s="9476"/>
      <c r="L14" s="9476"/>
      <c r="M14" s="9476"/>
      <c r="N14" s="9478"/>
      <c r="O14" s="9479"/>
      <c r="P14" s="9480"/>
    </row>
    <row r="15" spans="1:16" ht="12.75" customHeight="1" x14ac:dyDescent="0.2">
      <c r="A15" s="8781"/>
      <c r="B15" s="8767"/>
      <c r="C15" s="8767"/>
      <c r="D15" s="8769"/>
      <c r="E15" s="8767"/>
      <c r="F15" s="8767"/>
      <c r="G15" s="8767"/>
      <c r="H15" s="8767"/>
      <c r="I15" s="8769"/>
      <c r="J15" s="8767"/>
      <c r="K15" s="8767"/>
      <c r="L15" s="8767"/>
      <c r="M15" s="8767"/>
      <c r="N15" s="8782" t="s">
        <v>11</v>
      </c>
      <c r="O15" s="8783" t="s">
        <v>12</v>
      </c>
      <c r="P15" s="8763"/>
    </row>
    <row r="16" spans="1:16" ht="12.75" customHeight="1" x14ac:dyDescent="0.2">
      <c r="A16" s="9481" t="s">
        <v>13</v>
      </c>
      <c r="B16" s="9482"/>
      <c r="C16" s="9482"/>
      <c r="D16" s="9483"/>
      <c r="E16" s="9482"/>
      <c r="F16" s="9482"/>
      <c r="G16" s="9482"/>
      <c r="H16" s="9482"/>
      <c r="I16" s="9483"/>
      <c r="J16" s="9482"/>
      <c r="K16" s="9482"/>
      <c r="L16" s="9482"/>
      <c r="M16" s="9482"/>
      <c r="N16" s="9484"/>
      <c r="O16" s="9485"/>
      <c r="P16" s="9485"/>
    </row>
    <row r="17" spans="1:47" ht="12.75" customHeight="1" x14ac:dyDescent="0.2">
      <c r="A17" s="9486" t="s">
        <v>14</v>
      </c>
      <c r="B17" s="9487"/>
      <c r="C17" s="9487"/>
      <c r="D17" s="9488"/>
      <c r="E17" s="9487"/>
      <c r="F17" s="9487"/>
      <c r="G17" s="9487"/>
      <c r="H17" s="9487"/>
      <c r="I17" s="9488"/>
      <c r="J17" s="9487"/>
      <c r="K17" s="9487"/>
      <c r="L17" s="9487"/>
      <c r="M17" s="9487"/>
      <c r="N17" s="9489" t="s">
        <v>15</v>
      </c>
      <c r="O17" s="9490" t="s">
        <v>16</v>
      </c>
      <c r="P17" s="9491"/>
    </row>
    <row r="18" spans="1:47" ht="12.75" customHeight="1" x14ac:dyDescent="0.2">
      <c r="A18" s="9492"/>
      <c r="B18" s="9493"/>
      <c r="C18" s="9493"/>
      <c r="D18" s="9494"/>
      <c r="E18" s="9493"/>
      <c r="F18" s="9493"/>
      <c r="G18" s="9493"/>
      <c r="H18" s="9493"/>
      <c r="I18" s="9494"/>
      <c r="J18" s="9493"/>
      <c r="K18" s="9493"/>
      <c r="L18" s="9493"/>
      <c r="M18" s="9493"/>
      <c r="N18" s="9495"/>
      <c r="O18" s="9496"/>
      <c r="P18" s="9497" t="s">
        <v>8</v>
      </c>
    </row>
    <row r="19" spans="1:47" ht="12.75" customHeight="1" x14ac:dyDescent="0.2">
      <c r="A19" s="8781"/>
      <c r="B19" s="8767"/>
      <c r="C19" s="8767"/>
      <c r="D19" s="8769"/>
      <c r="E19" s="8767"/>
      <c r="F19" s="8767"/>
      <c r="G19" s="8767"/>
      <c r="H19" s="8767"/>
      <c r="I19" s="8769"/>
      <c r="J19" s="8767"/>
      <c r="K19" s="8797"/>
      <c r="L19" s="8767" t="s">
        <v>17</v>
      </c>
      <c r="M19" s="8767"/>
      <c r="N19" s="8798"/>
      <c r="O19" s="8799"/>
      <c r="P19" s="8763"/>
      <c r="AU19" s="8800"/>
    </row>
    <row r="20" spans="1:47" ht="12.75" customHeight="1" x14ac:dyDescent="0.2">
      <c r="A20" s="9498"/>
      <c r="B20" s="9499"/>
      <c r="C20" s="9499"/>
      <c r="D20" s="9500"/>
      <c r="E20" s="9499"/>
      <c r="F20" s="9499"/>
      <c r="G20" s="9499"/>
      <c r="H20" s="9499"/>
      <c r="I20" s="9500"/>
      <c r="J20" s="9499"/>
      <c r="K20" s="9499"/>
      <c r="L20" s="9499"/>
      <c r="M20" s="9499"/>
      <c r="N20" s="9501"/>
      <c r="O20" s="9502"/>
      <c r="P20" s="9503"/>
    </row>
    <row r="21" spans="1:47" ht="12.75" customHeight="1" x14ac:dyDescent="0.2">
      <c r="A21" s="8768"/>
      <c r="B21" s="8767"/>
      <c r="C21" s="8762"/>
      <c r="D21" s="8762"/>
      <c r="E21" s="8767"/>
      <c r="F21" s="8767"/>
      <c r="G21" s="8767"/>
      <c r="H21" s="8767" t="s">
        <v>8</v>
      </c>
      <c r="I21" s="8769"/>
      <c r="J21" s="8767"/>
      <c r="K21" s="8767"/>
      <c r="L21" s="8767"/>
      <c r="M21" s="8767"/>
      <c r="N21" s="8803"/>
      <c r="O21" s="8804"/>
      <c r="P21" s="8763"/>
    </row>
    <row r="22" spans="1:47" ht="12.75" customHeight="1" x14ac:dyDescent="0.2">
      <c r="A22" s="8781"/>
      <c r="B22" s="8767"/>
      <c r="C22" s="8767"/>
      <c r="D22" s="8769"/>
      <c r="E22" s="8767"/>
      <c r="F22" s="8767"/>
      <c r="G22" s="8767"/>
      <c r="H22" s="8767"/>
      <c r="I22" s="8769"/>
      <c r="J22" s="8767"/>
      <c r="K22" s="8767"/>
      <c r="L22" s="8767"/>
      <c r="M22" s="8767"/>
      <c r="N22" s="8767"/>
      <c r="O22" s="8767"/>
      <c r="P22" s="8763"/>
    </row>
    <row r="23" spans="1:47" ht="12.75" customHeight="1" x14ac:dyDescent="0.2">
      <c r="A23" s="9504" t="s">
        <v>18</v>
      </c>
      <c r="B23" s="9505"/>
      <c r="C23" s="9505"/>
      <c r="D23" s="9506"/>
      <c r="E23" s="9507" t="s">
        <v>19</v>
      </c>
      <c r="F23" s="9507"/>
      <c r="G23" s="9507"/>
      <c r="H23" s="9507"/>
      <c r="I23" s="9507"/>
      <c r="J23" s="9507"/>
      <c r="K23" s="9507"/>
      <c r="L23" s="9507"/>
      <c r="M23" s="9505"/>
      <c r="N23" s="9505"/>
      <c r="O23" s="9505"/>
      <c r="P23" s="9508"/>
    </row>
    <row r="24" spans="1:47" ht="15.75" x14ac:dyDescent="0.25">
      <c r="A24" s="8781"/>
      <c r="B24" s="8767"/>
      <c r="C24" s="8767"/>
      <c r="D24" s="8769"/>
      <c r="E24" s="8806" t="s">
        <v>20</v>
      </c>
      <c r="F24" s="8806"/>
      <c r="G24" s="8806"/>
      <c r="H24" s="8806"/>
      <c r="I24" s="8806"/>
      <c r="J24" s="8806"/>
      <c r="K24" s="8806"/>
      <c r="L24" s="8806"/>
      <c r="M24" s="8767"/>
      <c r="N24" s="8767"/>
      <c r="O24" s="8767"/>
      <c r="P24" s="8763"/>
    </row>
    <row r="25" spans="1:47" ht="12.75" customHeight="1" x14ac:dyDescent="0.2">
      <c r="A25" s="8411"/>
      <c r="B25" s="8412" t="s">
        <v>21</v>
      </c>
      <c r="C25" s="8413"/>
      <c r="D25" s="8413"/>
      <c r="E25" s="8413"/>
      <c r="F25" s="8413"/>
      <c r="G25" s="8413"/>
      <c r="H25" s="8413"/>
      <c r="I25" s="8413"/>
      <c r="J25" s="8413"/>
      <c r="K25" s="8413"/>
      <c r="L25" s="8413"/>
      <c r="M25" s="8413"/>
      <c r="N25" s="8413"/>
      <c r="O25" s="8767"/>
      <c r="P25" s="8763"/>
    </row>
    <row r="26" spans="1:47" ht="12.75" customHeight="1" x14ac:dyDescent="0.2">
      <c r="A26" s="8420" t="s">
        <v>22</v>
      </c>
      <c r="B26" s="8421" t="s">
        <v>23</v>
      </c>
      <c r="C26" s="8421"/>
      <c r="D26" s="8420" t="s">
        <v>24</v>
      </c>
      <c r="E26" s="8420" t="s">
        <v>25</v>
      </c>
      <c r="F26" s="8420" t="s">
        <v>22</v>
      </c>
      <c r="G26" s="8421" t="s">
        <v>23</v>
      </c>
      <c r="H26" s="8421"/>
      <c r="I26" s="8420" t="s">
        <v>24</v>
      </c>
      <c r="J26" s="8420" t="s">
        <v>25</v>
      </c>
      <c r="K26" s="8420" t="s">
        <v>22</v>
      </c>
      <c r="L26" s="8421" t="s">
        <v>23</v>
      </c>
      <c r="M26" s="8421"/>
      <c r="N26" s="8418" t="s">
        <v>24</v>
      </c>
      <c r="O26" s="8420" t="s">
        <v>25</v>
      </c>
      <c r="P26" s="8763"/>
    </row>
    <row r="27" spans="1:47" ht="12.75" customHeight="1" x14ac:dyDescent="0.2">
      <c r="A27" s="8420"/>
      <c r="B27" s="8421" t="s">
        <v>26</v>
      </c>
      <c r="C27" s="8421" t="s">
        <v>2</v>
      </c>
      <c r="D27" s="8420"/>
      <c r="E27" s="8420"/>
      <c r="F27" s="8420"/>
      <c r="G27" s="8421" t="s">
        <v>26</v>
      </c>
      <c r="H27" s="8421" t="s">
        <v>2</v>
      </c>
      <c r="I27" s="8420"/>
      <c r="J27" s="8420"/>
      <c r="K27" s="8420"/>
      <c r="L27" s="8421" t="s">
        <v>26</v>
      </c>
      <c r="M27" s="8421" t="s">
        <v>2</v>
      </c>
      <c r="N27" s="8422"/>
      <c r="O27" s="8420"/>
      <c r="P27" s="8763"/>
      <c r="Q27" s="10730" t="s">
        <v>161</v>
      </c>
      <c r="R27" s="10731"/>
      <c r="S27" s="1" t="s">
        <v>162</v>
      </c>
    </row>
    <row r="28" spans="1:47" ht="12.75" customHeight="1" x14ac:dyDescent="0.2">
      <c r="A28" s="9509">
        <v>1</v>
      </c>
      <c r="B28" s="9510">
        <v>0</v>
      </c>
      <c r="C28" s="9511">
        <v>0.15</v>
      </c>
      <c r="D28" s="9512">
        <v>16000</v>
      </c>
      <c r="E28" s="9513">
        <f t="shared" ref="E28:E59" si="0">D28*(100-2.68)/100</f>
        <v>15571.2</v>
      </c>
      <c r="F28" s="9514">
        <v>33</v>
      </c>
      <c r="G28" s="9515">
        <v>8</v>
      </c>
      <c r="H28" s="9515">
        <v>8.15</v>
      </c>
      <c r="I28" s="9512">
        <v>16000</v>
      </c>
      <c r="J28" s="9513">
        <f t="shared" ref="J28:J59" si="1">I28*(100-2.68)/100</f>
        <v>15571.2</v>
      </c>
      <c r="K28" s="9514">
        <v>65</v>
      </c>
      <c r="L28" s="9515">
        <v>16</v>
      </c>
      <c r="M28" s="9515">
        <v>16.149999999999999</v>
      </c>
      <c r="N28" s="9512">
        <v>16000</v>
      </c>
      <c r="O28" s="9513">
        <f t="shared" ref="O28:O59" si="2">N28*(100-2.68)/100</f>
        <v>15571.2</v>
      </c>
      <c r="P28" s="9516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8666">
        <v>2</v>
      </c>
      <c r="B29" s="8666">
        <v>0.15</v>
      </c>
      <c r="C29" s="8564">
        <v>0.3</v>
      </c>
      <c r="D29" s="8800">
        <v>16000</v>
      </c>
      <c r="E29" s="8807">
        <f t="shared" si="0"/>
        <v>15571.2</v>
      </c>
      <c r="F29" s="8671">
        <v>34</v>
      </c>
      <c r="G29" s="8672">
        <v>8.15</v>
      </c>
      <c r="H29" s="8672">
        <v>8.3000000000000007</v>
      </c>
      <c r="I29" s="8800">
        <v>16000</v>
      </c>
      <c r="J29" s="8807">
        <f t="shared" si="1"/>
        <v>15571.2</v>
      </c>
      <c r="K29" s="8671">
        <v>66</v>
      </c>
      <c r="L29" s="8672">
        <v>16.149999999999999</v>
      </c>
      <c r="M29" s="8672">
        <v>16.3</v>
      </c>
      <c r="N29" s="8800">
        <v>16000</v>
      </c>
      <c r="O29" s="8807">
        <f t="shared" si="2"/>
        <v>15571.2</v>
      </c>
      <c r="P29" s="8763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9517">
        <v>3</v>
      </c>
      <c r="B30" s="9518">
        <v>0.3</v>
      </c>
      <c r="C30" s="9519">
        <v>0.45</v>
      </c>
      <c r="D30" s="9520">
        <v>16000</v>
      </c>
      <c r="E30" s="9521">
        <f t="shared" si="0"/>
        <v>15571.2</v>
      </c>
      <c r="F30" s="9522">
        <v>35</v>
      </c>
      <c r="G30" s="9523">
        <v>8.3000000000000007</v>
      </c>
      <c r="H30" s="9523">
        <v>8.4499999999999993</v>
      </c>
      <c r="I30" s="9520">
        <v>16000</v>
      </c>
      <c r="J30" s="9521">
        <f t="shared" si="1"/>
        <v>15571.2</v>
      </c>
      <c r="K30" s="9522">
        <v>67</v>
      </c>
      <c r="L30" s="9523">
        <v>16.3</v>
      </c>
      <c r="M30" s="9523">
        <v>16.45</v>
      </c>
      <c r="N30" s="9520">
        <v>16000</v>
      </c>
      <c r="O30" s="9521">
        <f t="shared" si="2"/>
        <v>15571.2</v>
      </c>
      <c r="P30" s="9524"/>
      <c r="Q30" s="8564">
        <v>2</v>
      </c>
      <c r="R30" s="8667">
        <v>2.15</v>
      </c>
      <c r="S30" s="10733">
        <f>AVERAGE(D36:D39)</f>
        <v>16000</v>
      </c>
      <c r="V30" s="9525"/>
    </row>
    <row r="31" spans="1:47" ht="12.75" customHeight="1" x14ac:dyDescent="0.2">
      <c r="A31" s="8666">
        <v>4</v>
      </c>
      <c r="B31" s="8666">
        <v>0.45</v>
      </c>
      <c r="C31" s="8672">
        <v>1</v>
      </c>
      <c r="D31" s="8800">
        <v>16000</v>
      </c>
      <c r="E31" s="8807">
        <f t="shared" si="0"/>
        <v>15571.2</v>
      </c>
      <c r="F31" s="8671">
        <v>36</v>
      </c>
      <c r="G31" s="8672">
        <v>8.4499999999999993</v>
      </c>
      <c r="H31" s="8672">
        <v>9</v>
      </c>
      <c r="I31" s="8800">
        <v>16000</v>
      </c>
      <c r="J31" s="8807">
        <f t="shared" si="1"/>
        <v>15571.2</v>
      </c>
      <c r="K31" s="8671">
        <v>68</v>
      </c>
      <c r="L31" s="8672">
        <v>16.45</v>
      </c>
      <c r="M31" s="8672">
        <v>17</v>
      </c>
      <c r="N31" s="8800">
        <v>16000</v>
      </c>
      <c r="O31" s="8807">
        <f t="shared" si="2"/>
        <v>15571.2</v>
      </c>
      <c r="P31" s="8763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9526">
        <v>5</v>
      </c>
      <c r="B32" s="9527">
        <v>1</v>
      </c>
      <c r="C32" s="9528">
        <v>1.1499999999999999</v>
      </c>
      <c r="D32" s="9529">
        <v>16000</v>
      </c>
      <c r="E32" s="9530">
        <f t="shared" si="0"/>
        <v>15571.2</v>
      </c>
      <c r="F32" s="9531">
        <v>37</v>
      </c>
      <c r="G32" s="9527">
        <v>9</v>
      </c>
      <c r="H32" s="9527">
        <v>9.15</v>
      </c>
      <c r="I32" s="9529">
        <v>16000</v>
      </c>
      <c r="J32" s="9530">
        <f t="shared" si="1"/>
        <v>15571.2</v>
      </c>
      <c r="K32" s="9531">
        <v>69</v>
      </c>
      <c r="L32" s="9527">
        <v>17</v>
      </c>
      <c r="M32" s="9527">
        <v>17.149999999999999</v>
      </c>
      <c r="N32" s="9529">
        <v>16000</v>
      </c>
      <c r="O32" s="9530">
        <f t="shared" si="2"/>
        <v>15571.2</v>
      </c>
      <c r="P32" s="9532"/>
      <c r="Q32" s="8564">
        <v>4</v>
      </c>
      <c r="R32" s="8661">
        <v>4.1500000000000004</v>
      </c>
      <c r="S32" s="10733">
        <f>AVERAGE(D44:D47)</f>
        <v>16000</v>
      </c>
      <c r="AQ32" s="9529"/>
    </row>
    <row r="33" spans="1:19" ht="12.75" customHeight="1" x14ac:dyDescent="0.2">
      <c r="A33" s="9533">
        <v>6</v>
      </c>
      <c r="B33" s="9534">
        <v>1.1499999999999999</v>
      </c>
      <c r="C33" s="9535">
        <v>1.3</v>
      </c>
      <c r="D33" s="9536">
        <v>16000</v>
      </c>
      <c r="E33" s="9537">
        <f t="shared" si="0"/>
        <v>15571.2</v>
      </c>
      <c r="F33" s="9538">
        <v>38</v>
      </c>
      <c r="G33" s="9535">
        <v>9.15</v>
      </c>
      <c r="H33" s="9535">
        <v>9.3000000000000007</v>
      </c>
      <c r="I33" s="9536">
        <v>16000</v>
      </c>
      <c r="J33" s="9537">
        <f t="shared" si="1"/>
        <v>15571.2</v>
      </c>
      <c r="K33" s="9538">
        <v>70</v>
      </c>
      <c r="L33" s="9535">
        <v>17.149999999999999</v>
      </c>
      <c r="M33" s="9535">
        <v>17.3</v>
      </c>
      <c r="N33" s="9536">
        <v>16000</v>
      </c>
      <c r="O33" s="9537">
        <f t="shared" si="2"/>
        <v>15571.2</v>
      </c>
      <c r="P33" s="9539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9540">
        <v>7</v>
      </c>
      <c r="B34" s="9541">
        <v>1.3</v>
      </c>
      <c r="C34" s="9542">
        <v>1.45</v>
      </c>
      <c r="D34" s="9543">
        <v>16000</v>
      </c>
      <c r="E34" s="9544">
        <f t="shared" si="0"/>
        <v>15571.2</v>
      </c>
      <c r="F34" s="9545">
        <v>39</v>
      </c>
      <c r="G34" s="9546">
        <v>9.3000000000000007</v>
      </c>
      <c r="H34" s="9546">
        <v>9.4499999999999993</v>
      </c>
      <c r="I34" s="9543">
        <v>16000</v>
      </c>
      <c r="J34" s="9544">
        <f t="shared" si="1"/>
        <v>15571.2</v>
      </c>
      <c r="K34" s="9545">
        <v>71</v>
      </c>
      <c r="L34" s="9546">
        <v>17.3</v>
      </c>
      <c r="M34" s="9546">
        <v>17.45</v>
      </c>
      <c r="N34" s="9543">
        <v>16000</v>
      </c>
      <c r="O34" s="9544">
        <f t="shared" si="2"/>
        <v>15571.2</v>
      </c>
      <c r="P34" s="9547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8666">
        <v>8</v>
      </c>
      <c r="B35" s="8666">
        <v>1.45</v>
      </c>
      <c r="C35" s="8672">
        <v>2</v>
      </c>
      <c r="D35" s="8800">
        <v>16000</v>
      </c>
      <c r="E35" s="8807">
        <f t="shared" si="0"/>
        <v>15571.2</v>
      </c>
      <c r="F35" s="8671">
        <v>40</v>
      </c>
      <c r="G35" s="8672">
        <v>9.4499999999999993</v>
      </c>
      <c r="H35" s="8672">
        <v>10</v>
      </c>
      <c r="I35" s="8800">
        <v>16000</v>
      </c>
      <c r="J35" s="8807">
        <f t="shared" si="1"/>
        <v>15571.2</v>
      </c>
      <c r="K35" s="8671">
        <v>72</v>
      </c>
      <c r="L35" s="8668">
        <v>17.45</v>
      </c>
      <c r="M35" s="8672">
        <v>18</v>
      </c>
      <c r="N35" s="8800">
        <v>16000</v>
      </c>
      <c r="O35" s="8807">
        <f t="shared" si="2"/>
        <v>15571.2</v>
      </c>
      <c r="P35" s="8763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9548">
        <v>9</v>
      </c>
      <c r="B36" s="9549">
        <v>2</v>
      </c>
      <c r="C36" s="9550">
        <v>2.15</v>
      </c>
      <c r="D36" s="9551">
        <v>16000</v>
      </c>
      <c r="E36" s="9552">
        <f t="shared" si="0"/>
        <v>15571.2</v>
      </c>
      <c r="F36" s="9553">
        <v>41</v>
      </c>
      <c r="G36" s="9554">
        <v>10</v>
      </c>
      <c r="H36" s="9555">
        <v>10.15</v>
      </c>
      <c r="I36" s="9551">
        <v>16000</v>
      </c>
      <c r="J36" s="9552">
        <f t="shared" si="1"/>
        <v>15571.2</v>
      </c>
      <c r="K36" s="9553">
        <v>73</v>
      </c>
      <c r="L36" s="9555">
        <v>18</v>
      </c>
      <c r="M36" s="9554">
        <v>18.149999999999999</v>
      </c>
      <c r="N36" s="9551">
        <v>16000</v>
      </c>
      <c r="O36" s="9552">
        <f t="shared" si="2"/>
        <v>15571.2</v>
      </c>
      <c r="P36" s="9556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8666">
        <v>10</v>
      </c>
      <c r="B37" s="8666">
        <v>2.15</v>
      </c>
      <c r="C37" s="8672">
        <v>2.2999999999999998</v>
      </c>
      <c r="D37" s="8800">
        <v>16000</v>
      </c>
      <c r="E37" s="8807">
        <f t="shared" si="0"/>
        <v>15571.2</v>
      </c>
      <c r="F37" s="8671">
        <v>42</v>
      </c>
      <c r="G37" s="8672">
        <v>10.15</v>
      </c>
      <c r="H37" s="8668">
        <v>10.3</v>
      </c>
      <c r="I37" s="8800">
        <v>16000</v>
      </c>
      <c r="J37" s="8807">
        <f t="shared" si="1"/>
        <v>15571.2</v>
      </c>
      <c r="K37" s="8671">
        <v>74</v>
      </c>
      <c r="L37" s="8668">
        <v>18.149999999999999</v>
      </c>
      <c r="M37" s="8672">
        <v>18.3</v>
      </c>
      <c r="N37" s="8800">
        <v>16000</v>
      </c>
      <c r="O37" s="8807">
        <f t="shared" si="2"/>
        <v>15571.2</v>
      </c>
      <c r="P37" s="8763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8666">
        <v>11</v>
      </c>
      <c r="B38" s="8564">
        <v>2.2999999999999998</v>
      </c>
      <c r="C38" s="8667">
        <v>2.4500000000000002</v>
      </c>
      <c r="D38" s="8800">
        <v>16000</v>
      </c>
      <c r="E38" s="8807">
        <f t="shared" si="0"/>
        <v>15571.2</v>
      </c>
      <c r="F38" s="8671">
        <v>43</v>
      </c>
      <c r="G38" s="8672">
        <v>10.3</v>
      </c>
      <c r="H38" s="8668">
        <v>10.45</v>
      </c>
      <c r="I38" s="8800">
        <v>16000</v>
      </c>
      <c r="J38" s="8807">
        <f t="shared" si="1"/>
        <v>15571.2</v>
      </c>
      <c r="K38" s="8671">
        <v>75</v>
      </c>
      <c r="L38" s="8668">
        <v>18.3</v>
      </c>
      <c r="M38" s="8672">
        <v>18.45</v>
      </c>
      <c r="N38" s="8800">
        <v>16000</v>
      </c>
      <c r="O38" s="8807">
        <f t="shared" si="2"/>
        <v>15571.2</v>
      </c>
      <c r="P38" s="8763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8666">
        <v>12</v>
      </c>
      <c r="B39" s="8666">
        <v>2.4500000000000002</v>
      </c>
      <c r="C39" s="8672">
        <v>3</v>
      </c>
      <c r="D39" s="8800">
        <v>16000</v>
      </c>
      <c r="E39" s="8807">
        <f t="shared" si="0"/>
        <v>15571.2</v>
      </c>
      <c r="F39" s="8671">
        <v>44</v>
      </c>
      <c r="G39" s="8672">
        <v>10.45</v>
      </c>
      <c r="H39" s="8668">
        <v>11</v>
      </c>
      <c r="I39" s="8800">
        <v>16000</v>
      </c>
      <c r="J39" s="8807">
        <f t="shared" si="1"/>
        <v>15571.2</v>
      </c>
      <c r="K39" s="8671">
        <v>76</v>
      </c>
      <c r="L39" s="8668">
        <v>18.45</v>
      </c>
      <c r="M39" s="8672">
        <v>19</v>
      </c>
      <c r="N39" s="8800">
        <v>16000</v>
      </c>
      <c r="O39" s="8807">
        <f t="shared" si="2"/>
        <v>15571.2</v>
      </c>
      <c r="P39" s="8763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9557">
        <v>13</v>
      </c>
      <c r="B40" s="9558">
        <v>3</v>
      </c>
      <c r="C40" s="9559">
        <v>3.15</v>
      </c>
      <c r="D40" s="9560">
        <v>16000</v>
      </c>
      <c r="E40" s="9561">
        <f t="shared" si="0"/>
        <v>15571.2</v>
      </c>
      <c r="F40" s="9562">
        <v>45</v>
      </c>
      <c r="G40" s="9563">
        <v>11</v>
      </c>
      <c r="H40" s="9564">
        <v>11.15</v>
      </c>
      <c r="I40" s="9560">
        <v>16000</v>
      </c>
      <c r="J40" s="9561">
        <f t="shared" si="1"/>
        <v>15571.2</v>
      </c>
      <c r="K40" s="9562">
        <v>77</v>
      </c>
      <c r="L40" s="9564">
        <v>19</v>
      </c>
      <c r="M40" s="9563">
        <v>19.149999999999999</v>
      </c>
      <c r="N40" s="9560">
        <v>16000</v>
      </c>
      <c r="O40" s="9561">
        <f t="shared" si="2"/>
        <v>15571.2</v>
      </c>
      <c r="P40" s="9565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8666">
        <v>14</v>
      </c>
      <c r="B41" s="8666">
        <v>3.15</v>
      </c>
      <c r="C41" s="8668">
        <v>3.3</v>
      </c>
      <c r="D41" s="8800">
        <v>16000</v>
      </c>
      <c r="E41" s="8807">
        <f t="shared" si="0"/>
        <v>15571.2</v>
      </c>
      <c r="F41" s="8671">
        <v>46</v>
      </c>
      <c r="G41" s="8672">
        <v>11.15</v>
      </c>
      <c r="H41" s="8668">
        <v>11.3</v>
      </c>
      <c r="I41" s="8800">
        <v>16000</v>
      </c>
      <c r="J41" s="8807">
        <f t="shared" si="1"/>
        <v>15571.2</v>
      </c>
      <c r="K41" s="8671">
        <v>78</v>
      </c>
      <c r="L41" s="8668">
        <v>19.149999999999999</v>
      </c>
      <c r="M41" s="8672">
        <v>19.3</v>
      </c>
      <c r="N41" s="8800">
        <v>16000</v>
      </c>
      <c r="O41" s="8807">
        <f t="shared" si="2"/>
        <v>15571.2</v>
      </c>
      <c r="P41" s="8763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8666">
        <v>15</v>
      </c>
      <c r="B42" s="8564">
        <v>3.3</v>
      </c>
      <c r="C42" s="8661">
        <v>3.45</v>
      </c>
      <c r="D42" s="8800">
        <v>16000</v>
      </c>
      <c r="E42" s="8807">
        <f t="shared" si="0"/>
        <v>15571.2</v>
      </c>
      <c r="F42" s="8671">
        <v>47</v>
      </c>
      <c r="G42" s="8672">
        <v>11.3</v>
      </c>
      <c r="H42" s="8668">
        <v>11.45</v>
      </c>
      <c r="I42" s="8800">
        <v>16000</v>
      </c>
      <c r="J42" s="8807">
        <f t="shared" si="1"/>
        <v>15571.2</v>
      </c>
      <c r="K42" s="8671">
        <v>79</v>
      </c>
      <c r="L42" s="8668">
        <v>19.3</v>
      </c>
      <c r="M42" s="8672">
        <v>19.45</v>
      </c>
      <c r="N42" s="8800">
        <v>16000</v>
      </c>
      <c r="O42" s="8807">
        <f t="shared" si="2"/>
        <v>15571.2</v>
      </c>
      <c r="P42" s="8763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8666">
        <v>16</v>
      </c>
      <c r="B43" s="8666">
        <v>3.45</v>
      </c>
      <c r="C43" s="8668">
        <v>4</v>
      </c>
      <c r="D43" s="8800">
        <v>16000</v>
      </c>
      <c r="E43" s="8807">
        <f t="shared" si="0"/>
        <v>15571.2</v>
      </c>
      <c r="F43" s="8671">
        <v>48</v>
      </c>
      <c r="G43" s="8672">
        <v>11.45</v>
      </c>
      <c r="H43" s="8668">
        <v>12</v>
      </c>
      <c r="I43" s="8800">
        <v>16000</v>
      </c>
      <c r="J43" s="8807">
        <f t="shared" si="1"/>
        <v>15571.2</v>
      </c>
      <c r="K43" s="8671">
        <v>80</v>
      </c>
      <c r="L43" s="8668">
        <v>19.45</v>
      </c>
      <c r="M43" s="8668">
        <v>20</v>
      </c>
      <c r="N43" s="8800">
        <v>16000</v>
      </c>
      <c r="O43" s="8807">
        <f t="shared" si="2"/>
        <v>15571.2</v>
      </c>
      <c r="P43" s="8763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9566">
        <v>17</v>
      </c>
      <c r="B44" s="9567">
        <v>4</v>
      </c>
      <c r="C44" s="9568">
        <v>4.1500000000000004</v>
      </c>
      <c r="D44" s="9569">
        <v>16000</v>
      </c>
      <c r="E44" s="9570">
        <f t="shared" si="0"/>
        <v>15571.2</v>
      </c>
      <c r="F44" s="9571">
        <v>49</v>
      </c>
      <c r="G44" s="9572">
        <v>12</v>
      </c>
      <c r="H44" s="9573">
        <v>12.15</v>
      </c>
      <c r="I44" s="9569">
        <v>16000</v>
      </c>
      <c r="J44" s="9570">
        <f t="shared" si="1"/>
        <v>15571.2</v>
      </c>
      <c r="K44" s="9571">
        <v>81</v>
      </c>
      <c r="L44" s="9573">
        <v>20</v>
      </c>
      <c r="M44" s="9572">
        <v>20.149999999999999</v>
      </c>
      <c r="N44" s="9569">
        <v>16000</v>
      </c>
      <c r="O44" s="9570">
        <f t="shared" si="2"/>
        <v>15571.2</v>
      </c>
      <c r="P44" s="9574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8666">
        <v>18</v>
      </c>
      <c r="B45" s="8666">
        <v>4.1500000000000004</v>
      </c>
      <c r="C45" s="8668">
        <v>4.3</v>
      </c>
      <c r="D45" s="8800">
        <v>16000</v>
      </c>
      <c r="E45" s="8807">
        <f t="shared" si="0"/>
        <v>15571.2</v>
      </c>
      <c r="F45" s="8671">
        <v>50</v>
      </c>
      <c r="G45" s="8672">
        <v>12.15</v>
      </c>
      <c r="H45" s="8668">
        <v>12.3</v>
      </c>
      <c r="I45" s="8800">
        <v>16000</v>
      </c>
      <c r="J45" s="8807">
        <f t="shared" si="1"/>
        <v>15571.2</v>
      </c>
      <c r="K45" s="8671">
        <v>82</v>
      </c>
      <c r="L45" s="8668">
        <v>20.149999999999999</v>
      </c>
      <c r="M45" s="8672">
        <v>20.3</v>
      </c>
      <c r="N45" s="8800">
        <v>16000</v>
      </c>
      <c r="O45" s="8807">
        <f t="shared" si="2"/>
        <v>15571.2</v>
      </c>
      <c r="P45" s="8763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8666">
        <v>19</v>
      </c>
      <c r="B46" s="8564">
        <v>4.3</v>
      </c>
      <c r="C46" s="8661">
        <v>4.45</v>
      </c>
      <c r="D46" s="8800">
        <v>16000</v>
      </c>
      <c r="E46" s="8807">
        <f t="shared" si="0"/>
        <v>15571.2</v>
      </c>
      <c r="F46" s="8671">
        <v>51</v>
      </c>
      <c r="G46" s="8672">
        <v>12.3</v>
      </c>
      <c r="H46" s="8668">
        <v>12.45</v>
      </c>
      <c r="I46" s="8800">
        <v>16000</v>
      </c>
      <c r="J46" s="8807">
        <f t="shared" si="1"/>
        <v>15571.2</v>
      </c>
      <c r="K46" s="8671">
        <v>83</v>
      </c>
      <c r="L46" s="8668">
        <v>20.3</v>
      </c>
      <c r="M46" s="8672">
        <v>20.45</v>
      </c>
      <c r="N46" s="8800">
        <v>16000</v>
      </c>
      <c r="O46" s="8807">
        <f t="shared" si="2"/>
        <v>15571.2</v>
      </c>
      <c r="P46" s="8763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8666">
        <v>20</v>
      </c>
      <c r="B47" s="8666">
        <v>4.45</v>
      </c>
      <c r="C47" s="8668">
        <v>5</v>
      </c>
      <c r="D47" s="8800">
        <v>16000</v>
      </c>
      <c r="E47" s="8807">
        <f t="shared" si="0"/>
        <v>15571.2</v>
      </c>
      <c r="F47" s="8671">
        <v>52</v>
      </c>
      <c r="G47" s="8672">
        <v>12.45</v>
      </c>
      <c r="H47" s="8668">
        <v>13</v>
      </c>
      <c r="I47" s="8800">
        <v>16000</v>
      </c>
      <c r="J47" s="8807">
        <f t="shared" si="1"/>
        <v>15571.2</v>
      </c>
      <c r="K47" s="8671">
        <v>84</v>
      </c>
      <c r="L47" s="8668">
        <v>20.45</v>
      </c>
      <c r="M47" s="8672">
        <v>21</v>
      </c>
      <c r="N47" s="8800">
        <v>16000</v>
      </c>
      <c r="O47" s="8807">
        <f t="shared" si="2"/>
        <v>15571.2</v>
      </c>
      <c r="P47" s="8763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9575">
        <v>21</v>
      </c>
      <c r="B48" s="9576">
        <v>5</v>
      </c>
      <c r="C48" s="9577">
        <v>5.15</v>
      </c>
      <c r="D48" s="9578">
        <v>16000</v>
      </c>
      <c r="E48" s="9579">
        <f t="shared" si="0"/>
        <v>15571.2</v>
      </c>
      <c r="F48" s="9580">
        <v>53</v>
      </c>
      <c r="G48" s="9576">
        <v>13</v>
      </c>
      <c r="H48" s="9581">
        <v>13.15</v>
      </c>
      <c r="I48" s="9578">
        <v>16000</v>
      </c>
      <c r="J48" s="9579">
        <f t="shared" si="1"/>
        <v>15571.2</v>
      </c>
      <c r="K48" s="9580">
        <v>85</v>
      </c>
      <c r="L48" s="9581">
        <v>21</v>
      </c>
      <c r="M48" s="9576">
        <v>21.15</v>
      </c>
      <c r="N48" s="9578">
        <v>16000</v>
      </c>
      <c r="O48" s="9579">
        <f t="shared" si="2"/>
        <v>15571.2</v>
      </c>
      <c r="P48" s="9582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9583">
        <v>22</v>
      </c>
      <c r="B49" s="9584">
        <v>5.15</v>
      </c>
      <c r="C49" s="9585">
        <v>5.3</v>
      </c>
      <c r="D49" s="9586">
        <v>16000</v>
      </c>
      <c r="E49" s="9587">
        <f t="shared" si="0"/>
        <v>15571.2</v>
      </c>
      <c r="F49" s="9588">
        <v>54</v>
      </c>
      <c r="G49" s="9589">
        <v>13.15</v>
      </c>
      <c r="H49" s="9585">
        <v>13.3</v>
      </c>
      <c r="I49" s="9586">
        <v>16000</v>
      </c>
      <c r="J49" s="9587">
        <f t="shared" si="1"/>
        <v>15571.2</v>
      </c>
      <c r="K49" s="9588">
        <v>86</v>
      </c>
      <c r="L49" s="9585">
        <v>21.15</v>
      </c>
      <c r="M49" s="9589">
        <v>21.3</v>
      </c>
      <c r="N49" s="9586">
        <v>16000</v>
      </c>
      <c r="O49" s="9587">
        <f t="shared" si="2"/>
        <v>15571.2</v>
      </c>
      <c r="P49" s="9590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8666">
        <v>23</v>
      </c>
      <c r="B50" s="8672">
        <v>5.3</v>
      </c>
      <c r="C50" s="8661">
        <v>5.45</v>
      </c>
      <c r="D50" s="8800">
        <v>16000</v>
      </c>
      <c r="E50" s="8807">
        <f t="shared" si="0"/>
        <v>15571.2</v>
      </c>
      <c r="F50" s="8671">
        <v>55</v>
      </c>
      <c r="G50" s="8672">
        <v>13.3</v>
      </c>
      <c r="H50" s="8668">
        <v>13.45</v>
      </c>
      <c r="I50" s="8800">
        <v>16000</v>
      </c>
      <c r="J50" s="8807">
        <f t="shared" si="1"/>
        <v>15571.2</v>
      </c>
      <c r="K50" s="8671">
        <v>87</v>
      </c>
      <c r="L50" s="8668">
        <v>21.3</v>
      </c>
      <c r="M50" s="8672">
        <v>21.45</v>
      </c>
      <c r="N50" s="8800">
        <v>16000</v>
      </c>
      <c r="O50" s="8807">
        <f t="shared" si="2"/>
        <v>15571.2</v>
      </c>
      <c r="P50" s="8763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8666">
        <v>24</v>
      </c>
      <c r="B51" s="8667">
        <v>5.45</v>
      </c>
      <c r="C51" s="8668">
        <v>6</v>
      </c>
      <c r="D51" s="8800">
        <v>16000</v>
      </c>
      <c r="E51" s="8807">
        <f t="shared" si="0"/>
        <v>15571.2</v>
      </c>
      <c r="F51" s="8671">
        <v>56</v>
      </c>
      <c r="G51" s="8672">
        <v>13.45</v>
      </c>
      <c r="H51" s="8668">
        <v>14</v>
      </c>
      <c r="I51" s="8800">
        <v>16000</v>
      </c>
      <c r="J51" s="8807">
        <f t="shared" si="1"/>
        <v>15571.2</v>
      </c>
      <c r="K51" s="8671">
        <v>88</v>
      </c>
      <c r="L51" s="8668">
        <v>21.45</v>
      </c>
      <c r="M51" s="8672">
        <v>22</v>
      </c>
      <c r="N51" s="8800">
        <v>16000</v>
      </c>
      <c r="O51" s="8807">
        <f t="shared" si="2"/>
        <v>15571.2</v>
      </c>
      <c r="P51" s="8763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9591">
        <v>25</v>
      </c>
      <c r="B52" s="9592">
        <v>6</v>
      </c>
      <c r="C52" s="9593">
        <v>6.15</v>
      </c>
      <c r="D52" s="9594">
        <v>16000</v>
      </c>
      <c r="E52" s="9595">
        <f t="shared" si="0"/>
        <v>15571.2</v>
      </c>
      <c r="F52" s="9596">
        <v>57</v>
      </c>
      <c r="G52" s="9592">
        <v>14</v>
      </c>
      <c r="H52" s="9597">
        <v>14.15</v>
      </c>
      <c r="I52" s="9594">
        <v>16000</v>
      </c>
      <c r="J52" s="9595">
        <f t="shared" si="1"/>
        <v>15571.2</v>
      </c>
      <c r="K52" s="9596">
        <v>89</v>
      </c>
      <c r="L52" s="9597">
        <v>22</v>
      </c>
      <c r="M52" s="9592">
        <v>22.15</v>
      </c>
      <c r="N52" s="9594">
        <v>16000</v>
      </c>
      <c r="O52" s="9595">
        <f t="shared" si="2"/>
        <v>15571.2</v>
      </c>
      <c r="P52" s="9598"/>
      <c r="Q52" s="1" t="s">
        <v>163</v>
      </c>
      <c r="S52" s="10733">
        <f>AVERAGE(S28:S51)</f>
        <v>16000</v>
      </c>
    </row>
    <row r="53" spans="1:19" x14ac:dyDescent="0.2">
      <c r="A53" s="8666">
        <v>26</v>
      </c>
      <c r="B53" s="8667">
        <v>6.15</v>
      </c>
      <c r="C53" s="8668">
        <v>6.3</v>
      </c>
      <c r="D53" s="8800">
        <v>16000</v>
      </c>
      <c r="E53" s="8807">
        <f t="shared" si="0"/>
        <v>15571.2</v>
      </c>
      <c r="F53" s="8671">
        <v>58</v>
      </c>
      <c r="G53" s="8672">
        <v>14.15</v>
      </c>
      <c r="H53" s="8668">
        <v>14.3</v>
      </c>
      <c r="I53" s="8800">
        <v>16000</v>
      </c>
      <c r="J53" s="8807">
        <f t="shared" si="1"/>
        <v>15571.2</v>
      </c>
      <c r="K53" s="8671">
        <v>90</v>
      </c>
      <c r="L53" s="8668">
        <v>22.15</v>
      </c>
      <c r="M53" s="8672">
        <v>22.3</v>
      </c>
      <c r="N53" s="8800">
        <v>16000</v>
      </c>
      <c r="O53" s="8807">
        <f t="shared" si="2"/>
        <v>15571.2</v>
      </c>
      <c r="P53" s="8763"/>
    </row>
    <row r="54" spans="1:19" x14ac:dyDescent="0.2">
      <c r="A54" s="9599">
        <v>27</v>
      </c>
      <c r="B54" s="9600">
        <v>6.3</v>
      </c>
      <c r="C54" s="9601">
        <v>6.45</v>
      </c>
      <c r="D54" s="9602">
        <v>16000</v>
      </c>
      <c r="E54" s="9603">
        <f t="shared" si="0"/>
        <v>15571.2</v>
      </c>
      <c r="F54" s="9604">
        <v>59</v>
      </c>
      <c r="G54" s="9600">
        <v>14.3</v>
      </c>
      <c r="H54" s="9605">
        <v>14.45</v>
      </c>
      <c r="I54" s="9602">
        <v>16000</v>
      </c>
      <c r="J54" s="9603">
        <f t="shared" si="1"/>
        <v>15571.2</v>
      </c>
      <c r="K54" s="9604">
        <v>91</v>
      </c>
      <c r="L54" s="9605">
        <v>22.3</v>
      </c>
      <c r="M54" s="9600">
        <v>22.45</v>
      </c>
      <c r="N54" s="9602">
        <v>16000</v>
      </c>
      <c r="O54" s="9603">
        <f t="shared" si="2"/>
        <v>15571.2</v>
      </c>
      <c r="P54" s="9606"/>
    </row>
    <row r="55" spans="1:19" x14ac:dyDescent="0.2">
      <c r="A55" s="8666">
        <v>28</v>
      </c>
      <c r="B55" s="8667">
        <v>6.45</v>
      </c>
      <c r="C55" s="8668">
        <v>7</v>
      </c>
      <c r="D55" s="8800">
        <v>16000</v>
      </c>
      <c r="E55" s="8807">
        <f t="shared" si="0"/>
        <v>15571.2</v>
      </c>
      <c r="F55" s="8671">
        <v>60</v>
      </c>
      <c r="G55" s="8672">
        <v>14.45</v>
      </c>
      <c r="H55" s="8672">
        <v>15</v>
      </c>
      <c r="I55" s="8800">
        <v>16000</v>
      </c>
      <c r="J55" s="8807">
        <f t="shared" si="1"/>
        <v>15571.2</v>
      </c>
      <c r="K55" s="8671">
        <v>92</v>
      </c>
      <c r="L55" s="8668">
        <v>22.45</v>
      </c>
      <c r="M55" s="8672">
        <v>23</v>
      </c>
      <c r="N55" s="8800">
        <v>16000</v>
      </c>
      <c r="O55" s="8807">
        <f t="shared" si="2"/>
        <v>15571.2</v>
      </c>
      <c r="P55" s="8763"/>
    </row>
    <row r="56" spans="1:19" x14ac:dyDescent="0.2">
      <c r="A56" s="9607">
        <v>29</v>
      </c>
      <c r="B56" s="9608">
        <v>7</v>
      </c>
      <c r="C56" s="9609">
        <v>7.15</v>
      </c>
      <c r="D56" s="9610">
        <v>16000</v>
      </c>
      <c r="E56" s="9611">
        <f t="shared" si="0"/>
        <v>15571.2</v>
      </c>
      <c r="F56" s="9612">
        <v>61</v>
      </c>
      <c r="G56" s="9608">
        <v>15</v>
      </c>
      <c r="H56" s="9608">
        <v>15.15</v>
      </c>
      <c r="I56" s="9610">
        <v>16000</v>
      </c>
      <c r="J56" s="9611">
        <f t="shared" si="1"/>
        <v>15571.2</v>
      </c>
      <c r="K56" s="9612">
        <v>93</v>
      </c>
      <c r="L56" s="9613">
        <v>23</v>
      </c>
      <c r="M56" s="9608">
        <v>23.15</v>
      </c>
      <c r="N56" s="9610">
        <v>16000</v>
      </c>
      <c r="O56" s="9611">
        <f t="shared" si="2"/>
        <v>15571.2</v>
      </c>
      <c r="P56" s="9614"/>
    </row>
    <row r="57" spans="1:19" x14ac:dyDescent="0.2">
      <c r="A57" s="9615">
        <v>30</v>
      </c>
      <c r="B57" s="9616">
        <v>7.15</v>
      </c>
      <c r="C57" s="9617">
        <v>7.3</v>
      </c>
      <c r="D57" s="9618">
        <v>16000</v>
      </c>
      <c r="E57" s="9619">
        <f t="shared" si="0"/>
        <v>15571.2</v>
      </c>
      <c r="F57" s="9620">
        <v>62</v>
      </c>
      <c r="G57" s="9621">
        <v>15.15</v>
      </c>
      <c r="H57" s="9621">
        <v>15.3</v>
      </c>
      <c r="I57" s="9618">
        <v>16000</v>
      </c>
      <c r="J57" s="9619">
        <f t="shared" si="1"/>
        <v>15571.2</v>
      </c>
      <c r="K57" s="9620">
        <v>94</v>
      </c>
      <c r="L57" s="9621">
        <v>23.15</v>
      </c>
      <c r="M57" s="9621">
        <v>23.3</v>
      </c>
      <c r="N57" s="9618">
        <v>16000</v>
      </c>
      <c r="O57" s="9619">
        <f t="shared" si="2"/>
        <v>15571.2</v>
      </c>
      <c r="P57" s="9622"/>
    </row>
    <row r="58" spans="1:19" x14ac:dyDescent="0.2">
      <c r="A58" s="9623">
        <v>31</v>
      </c>
      <c r="B58" s="9624">
        <v>7.3</v>
      </c>
      <c r="C58" s="9625">
        <v>7.45</v>
      </c>
      <c r="D58" s="9626">
        <v>16000</v>
      </c>
      <c r="E58" s="9627">
        <f t="shared" si="0"/>
        <v>15571.2</v>
      </c>
      <c r="F58" s="9628">
        <v>63</v>
      </c>
      <c r="G58" s="9624">
        <v>15.3</v>
      </c>
      <c r="H58" s="9624">
        <v>15.45</v>
      </c>
      <c r="I58" s="9626">
        <v>16000</v>
      </c>
      <c r="J58" s="9627">
        <f t="shared" si="1"/>
        <v>15571.2</v>
      </c>
      <c r="K58" s="9628">
        <v>95</v>
      </c>
      <c r="L58" s="9624">
        <v>23.3</v>
      </c>
      <c r="M58" s="9624">
        <v>23.45</v>
      </c>
      <c r="N58" s="9626">
        <v>16000</v>
      </c>
      <c r="O58" s="9627">
        <f t="shared" si="2"/>
        <v>15571.2</v>
      </c>
      <c r="P58" s="9629"/>
    </row>
    <row r="59" spans="1:19" x14ac:dyDescent="0.2">
      <c r="A59" s="8666">
        <v>32</v>
      </c>
      <c r="B59" s="8667">
        <v>7.45</v>
      </c>
      <c r="C59" s="8668">
        <v>8</v>
      </c>
      <c r="D59" s="8800">
        <v>16000</v>
      </c>
      <c r="E59" s="8807">
        <f t="shared" si="0"/>
        <v>15571.2</v>
      </c>
      <c r="F59" s="8671">
        <v>64</v>
      </c>
      <c r="G59" s="8672">
        <v>15.45</v>
      </c>
      <c r="H59" s="8672">
        <v>16</v>
      </c>
      <c r="I59" s="8800">
        <v>16000</v>
      </c>
      <c r="J59" s="8807">
        <f t="shared" si="1"/>
        <v>15571.2</v>
      </c>
      <c r="K59" s="8671">
        <v>96</v>
      </c>
      <c r="L59" s="8672">
        <v>23.45</v>
      </c>
      <c r="M59" s="8672">
        <v>24</v>
      </c>
      <c r="N59" s="8800">
        <v>16000</v>
      </c>
      <c r="O59" s="8807">
        <f t="shared" si="2"/>
        <v>15571.2</v>
      </c>
      <c r="P59" s="8763"/>
    </row>
    <row r="60" spans="1:19" x14ac:dyDescent="0.2">
      <c r="A60" s="9630" t="s">
        <v>27</v>
      </c>
      <c r="B60" s="9631"/>
      <c r="C60" s="9631"/>
      <c r="D60" s="9632">
        <f>SUM(D28:D59)</f>
        <v>512000</v>
      </c>
      <c r="E60" s="9633">
        <f>SUM(E28:E59)</f>
        <v>498278.40000000026</v>
      </c>
      <c r="F60" s="9631"/>
      <c r="G60" s="9631"/>
      <c r="H60" s="9631"/>
      <c r="I60" s="9632">
        <f>SUM(I28:I59)</f>
        <v>512000</v>
      </c>
      <c r="J60" s="9633">
        <f>SUM(J28:J59)</f>
        <v>498278.40000000026</v>
      </c>
      <c r="K60" s="9631"/>
      <c r="L60" s="9631"/>
      <c r="M60" s="9631"/>
      <c r="N60" s="9631">
        <f>SUM(N28:N59)</f>
        <v>512000</v>
      </c>
      <c r="O60" s="9633">
        <f>SUM(O28:O59)</f>
        <v>498278.40000000026</v>
      </c>
      <c r="P60" s="9634"/>
    </row>
    <row r="64" spans="1:19" x14ac:dyDescent="0.2">
      <c r="A64" s="1" t="s">
        <v>140</v>
      </c>
      <c r="B64" s="1">
        <f>SUM(D60,I60,N60)/(4000*1000)</f>
        <v>0.38400000000000001</v>
      </c>
      <c r="C64" s="1">
        <f>ROUNDDOWN(SUM(E60,J60,O60)/(4000*1000),4)</f>
        <v>0.37369999999999998</v>
      </c>
    </row>
    <row r="66" spans="1:16" x14ac:dyDescent="0.2">
      <c r="A66" s="9635"/>
      <c r="B66" s="9636"/>
      <c r="C66" s="9636"/>
      <c r="D66" s="9637"/>
      <c r="E66" s="9636"/>
      <c r="F66" s="9636"/>
      <c r="G66" s="9636"/>
      <c r="H66" s="9636"/>
      <c r="I66" s="9637"/>
      <c r="J66" s="9638"/>
      <c r="K66" s="9636"/>
      <c r="L66" s="9636"/>
      <c r="M66" s="9636"/>
      <c r="N66" s="9636"/>
      <c r="O66" s="9636"/>
      <c r="P66" s="9639"/>
    </row>
    <row r="67" spans="1:16" x14ac:dyDescent="0.2">
      <c r="A67" s="9640" t="s">
        <v>28</v>
      </c>
      <c r="B67" s="9641"/>
      <c r="C67" s="9641"/>
      <c r="D67" s="9642"/>
      <c r="E67" s="9643"/>
      <c r="F67" s="9641"/>
      <c r="G67" s="9641"/>
      <c r="H67" s="9643"/>
      <c r="I67" s="9642"/>
      <c r="J67" s="9644"/>
      <c r="K67" s="9641"/>
      <c r="L67" s="9641"/>
      <c r="M67" s="9641"/>
      <c r="N67" s="9641"/>
      <c r="O67" s="9641"/>
      <c r="P67" s="9645"/>
    </row>
    <row r="68" spans="1:16" x14ac:dyDescent="0.2">
      <c r="A68" s="9646"/>
      <c r="B68" s="9647"/>
      <c r="C68" s="9647"/>
      <c r="D68" s="9647"/>
      <c r="E68" s="9647"/>
      <c r="F68" s="9647"/>
      <c r="G68" s="9647"/>
      <c r="H68" s="9647"/>
      <c r="I68" s="9647"/>
      <c r="J68" s="9647"/>
      <c r="K68" s="9647"/>
      <c r="L68" s="9648"/>
      <c r="M68" s="9648"/>
      <c r="N68" s="9648"/>
      <c r="O68" s="9648"/>
      <c r="P68" s="9649"/>
    </row>
    <row r="69" spans="1:16" x14ac:dyDescent="0.2">
      <c r="A69" s="8892"/>
      <c r="B69" s="8767"/>
      <c r="C69" s="8767"/>
      <c r="D69" s="8769"/>
      <c r="E69" s="8893"/>
      <c r="F69" s="8767"/>
      <c r="G69" s="8767"/>
      <c r="H69" s="8893"/>
      <c r="I69" s="8769"/>
      <c r="J69" s="8698"/>
      <c r="K69" s="8767"/>
      <c r="L69" s="8767"/>
      <c r="M69" s="8767"/>
      <c r="N69" s="8767"/>
      <c r="O69" s="8767"/>
      <c r="P69" s="8763"/>
    </row>
    <row r="70" spans="1:16" x14ac:dyDescent="0.2">
      <c r="A70" s="8781"/>
      <c r="B70" s="8767"/>
      <c r="C70" s="8767"/>
      <c r="D70" s="8769"/>
      <c r="E70" s="8893"/>
      <c r="F70" s="8767"/>
      <c r="G70" s="8767"/>
      <c r="H70" s="8893"/>
      <c r="I70" s="8769"/>
      <c r="J70" s="8767"/>
      <c r="K70" s="8767"/>
      <c r="L70" s="8767"/>
      <c r="M70" s="8767"/>
      <c r="N70" s="8767"/>
      <c r="O70" s="8767"/>
      <c r="P70" s="8763"/>
    </row>
    <row r="71" spans="1:16" x14ac:dyDescent="0.2">
      <c r="A71" s="9650"/>
      <c r="B71" s="9651"/>
      <c r="C71" s="9651"/>
      <c r="D71" s="9652"/>
      <c r="E71" s="9653"/>
      <c r="F71" s="9651"/>
      <c r="G71" s="9651"/>
      <c r="H71" s="9653"/>
      <c r="I71" s="9652"/>
      <c r="J71" s="9651"/>
      <c r="K71" s="9651"/>
      <c r="L71" s="9651"/>
      <c r="M71" s="9651"/>
      <c r="N71" s="9651"/>
      <c r="O71" s="9651"/>
      <c r="P71" s="9654"/>
    </row>
    <row r="72" spans="1:16" x14ac:dyDescent="0.2">
      <c r="A72" s="8781"/>
      <c r="B72" s="8767"/>
      <c r="C72" s="8767"/>
      <c r="D72" s="8769"/>
      <c r="E72" s="8893"/>
      <c r="F72" s="8767"/>
      <c r="G72" s="8767"/>
      <c r="H72" s="8893"/>
      <c r="I72" s="8769"/>
      <c r="J72" s="8767"/>
      <c r="K72" s="8767"/>
      <c r="L72" s="8767"/>
      <c r="M72" s="8767" t="s">
        <v>29</v>
      </c>
      <c r="N72" s="8767"/>
      <c r="O72" s="8767"/>
      <c r="P72" s="8763"/>
    </row>
    <row r="73" spans="1:16" x14ac:dyDescent="0.2">
      <c r="A73" s="9655"/>
      <c r="B73" s="9656"/>
      <c r="C73" s="9656"/>
      <c r="D73" s="9657"/>
      <c r="E73" s="9658"/>
      <c r="F73" s="9656"/>
      <c r="G73" s="9656"/>
      <c r="H73" s="9658"/>
      <c r="I73" s="9657"/>
      <c r="J73" s="9656"/>
      <c r="K73" s="9656"/>
      <c r="L73" s="9656"/>
      <c r="M73" s="9656" t="s">
        <v>30</v>
      </c>
      <c r="N73" s="9656"/>
      <c r="O73" s="9656"/>
      <c r="P73" s="9659"/>
    </row>
    <row r="74" spans="1:16" x14ac:dyDescent="0.2">
      <c r="E74" s="9660"/>
      <c r="H74" s="9660"/>
    </row>
    <row r="75" spans="1:16" ht="15.75" x14ac:dyDescent="0.25">
      <c r="C75" s="8797"/>
      <c r="E75" s="8899"/>
      <c r="H75" s="8899"/>
    </row>
    <row r="76" spans="1:16" ht="15.75" x14ac:dyDescent="0.25">
      <c r="E76" s="8899"/>
      <c r="H76" s="8899"/>
    </row>
    <row r="77" spans="1:16" ht="15.75" x14ac:dyDescent="0.25">
      <c r="E77" s="8899"/>
      <c r="H77" s="8899"/>
    </row>
    <row r="78" spans="1:16" x14ac:dyDescent="0.2">
      <c r="E78" s="9661"/>
      <c r="H78" s="9661"/>
    </row>
    <row r="79" spans="1:16" ht="15.75" x14ac:dyDescent="0.25">
      <c r="E79" s="8899"/>
      <c r="H79" s="8899"/>
    </row>
    <row r="80" spans="1:16" ht="15.75" x14ac:dyDescent="0.25">
      <c r="E80" s="8899"/>
      <c r="H80" s="8899"/>
    </row>
    <row r="81" spans="5:13" ht="15.75" x14ac:dyDescent="0.25">
      <c r="E81" s="8899"/>
      <c r="H81" s="8899"/>
    </row>
    <row r="82" spans="5:13" ht="15.75" x14ac:dyDescent="0.25">
      <c r="E82" s="8899"/>
      <c r="H82" s="8899"/>
    </row>
    <row r="83" spans="5:13" x14ac:dyDescent="0.2">
      <c r="E83" s="9662"/>
      <c r="H83" s="9662"/>
    </row>
    <row r="84" spans="5:13" ht="15.75" x14ac:dyDescent="0.25">
      <c r="E84" s="8899"/>
      <c r="H84" s="8899"/>
    </row>
    <row r="85" spans="5:13" ht="15.75" x14ac:dyDescent="0.25">
      <c r="E85" s="8899"/>
      <c r="H85" s="8899"/>
    </row>
    <row r="86" spans="5:13" x14ac:dyDescent="0.2">
      <c r="E86" s="9663"/>
      <c r="H86" s="9663"/>
    </row>
    <row r="87" spans="5:13" x14ac:dyDescent="0.2">
      <c r="E87" s="9664"/>
      <c r="H87" s="9664"/>
    </row>
    <row r="88" spans="5:13" ht="15.75" x14ac:dyDescent="0.25">
      <c r="E88" s="8899"/>
      <c r="H88" s="8899"/>
    </row>
    <row r="89" spans="5:13" x14ac:dyDescent="0.2">
      <c r="E89" s="9665"/>
      <c r="H89" s="9665"/>
    </row>
    <row r="90" spans="5:13" ht="15.75" x14ac:dyDescent="0.25">
      <c r="E90" s="8899"/>
      <c r="H90" s="8899"/>
    </row>
    <row r="91" spans="5:13" ht="15.75" x14ac:dyDescent="0.25">
      <c r="E91" s="8899"/>
      <c r="H91" s="8899"/>
    </row>
    <row r="92" spans="5:13" ht="15.75" x14ac:dyDescent="0.25">
      <c r="E92" s="8899"/>
      <c r="H92" s="8899"/>
    </row>
    <row r="93" spans="5:13" ht="15.75" x14ac:dyDescent="0.25">
      <c r="E93" s="8899"/>
      <c r="H93" s="8899"/>
    </row>
    <row r="94" spans="5:13" ht="15.75" x14ac:dyDescent="0.25">
      <c r="E94" s="8899"/>
      <c r="H94" s="8899"/>
    </row>
    <row r="95" spans="5:13" x14ac:dyDescent="0.2">
      <c r="E95" s="9666"/>
      <c r="H95" s="9666"/>
    </row>
    <row r="96" spans="5:13" x14ac:dyDescent="0.2">
      <c r="E96" s="9667"/>
      <c r="H96" s="9667"/>
      <c r="M96" s="9668" t="s">
        <v>8</v>
      </c>
    </row>
    <row r="97" spans="5:14" ht="15.75" x14ac:dyDescent="0.25">
      <c r="E97" s="8899"/>
      <c r="H97" s="8899"/>
    </row>
    <row r="98" spans="5:14" x14ac:dyDescent="0.2">
      <c r="E98" s="9669"/>
      <c r="H98" s="9669"/>
    </row>
    <row r="99" spans="5:14" x14ac:dyDescent="0.2">
      <c r="E99" s="9670"/>
      <c r="H99" s="9670"/>
    </row>
    <row r="101" spans="5:14" x14ac:dyDescent="0.2">
      <c r="N101" s="9671"/>
    </row>
    <row r="126" spans="4:4" x14ac:dyDescent="0.2">
      <c r="D126" s="9672"/>
    </row>
  </sheetData>
  <mergeCells count="1">
    <mergeCell ref="Q27:R27"/>
  </mergeCells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1"/>
  </cols>
  <sheetData>
    <row r="1" spans="1:16" ht="12.75" customHeight="1" x14ac:dyDescent="0.2">
      <c r="A1" s="8754"/>
      <c r="B1" s="8755"/>
      <c r="C1" s="8755"/>
      <c r="D1" s="8756"/>
      <c r="E1" s="8755"/>
      <c r="F1" s="8755"/>
      <c r="G1" s="8755"/>
      <c r="H1" s="8755"/>
      <c r="I1" s="8756"/>
      <c r="J1" s="8755"/>
      <c r="K1" s="8755"/>
      <c r="L1" s="8755"/>
      <c r="M1" s="8755"/>
      <c r="N1" s="8755"/>
      <c r="O1" s="8755"/>
      <c r="P1" s="8757"/>
    </row>
    <row r="2" spans="1:16" ht="12.75" customHeight="1" x14ac:dyDescent="0.2">
      <c r="A2" s="9673" t="s">
        <v>0</v>
      </c>
      <c r="B2" s="9674"/>
      <c r="C2" s="9674"/>
      <c r="D2" s="9674"/>
      <c r="E2" s="9674"/>
      <c r="F2" s="9674"/>
      <c r="G2" s="9674"/>
      <c r="H2" s="9674"/>
      <c r="I2" s="9674"/>
      <c r="J2" s="9674"/>
      <c r="K2" s="9674"/>
      <c r="L2" s="9674"/>
      <c r="M2" s="9674"/>
      <c r="N2" s="9674"/>
      <c r="O2" s="9674"/>
      <c r="P2" s="9675"/>
    </row>
    <row r="3" spans="1:16" ht="12.75" customHeight="1" x14ac:dyDescent="0.2">
      <c r="A3" s="8761"/>
      <c r="B3" s="8762"/>
      <c r="C3" s="8762"/>
      <c r="D3" s="8762"/>
      <c r="E3" s="8762"/>
      <c r="F3" s="8762"/>
      <c r="G3" s="8762"/>
      <c r="H3" s="8762"/>
      <c r="I3" s="8762"/>
      <c r="J3" s="8762"/>
      <c r="K3" s="8762"/>
      <c r="L3" s="8762"/>
      <c r="M3" s="8762"/>
      <c r="N3" s="8762"/>
      <c r="O3" s="8762"/>
      <c r="P3" s="8763"/>
    </row>
    <row r="4" spans="1:16" ht="12.75" customHeight="1" x14ac:dyDescent="0.2">
      <c r="A4" s="8764" t="s">
        <v>141</v>
      </c>
      <c r="B4" s="8765"/>
      <c r="C4" s="8765"/>
      <c r="D4" s="8765"/>
      <c r="E4" s="8765"/>
      <c r="F4" s="8765"/>
      <c r="G4" s="8765"/>
      <c r="H4" s="8765"/>
      <c r="I4" s="8765"/>
      <c r="J4" s="8766"/>
      <c r="K4" s="8767"/>
      <c r="L4" s="8767"/>
      <c r="M4" s="8767"/>
      <c r="N4" s="8767"/>
      <c r="O4" s="8767"/>
      <c r="P4" s="8763"/>
    </row>
    <row r="5" spans="1:16" ht="12.75" customHeight="1" x14ac:dyDescent="0.2">
      <c r="A5" s="8768"/>
      <c r="B5" s="8767"/>
      <c r="C5" s="8767"/>
      <c r="D5" s="8769"/>
      <c r="E5" s="8767"/>
      <c r="F5" s="8767"/>
      <c r="G5" s="8767"/>
      <c r="H5" s="8767"/>
      <c r="I5" s="8769"/>
      <c r="J5" s="8767"/>
      <c r="K5" s="8767"/>
      <c r="L5" s="8767"/>
      <c r="M5" s="8767"/>
      <c r="N5" s="8767"/>
      <c r="O5" s="8767"/>
      <c r="P5" s="8763"/>
    </row>
    <row r="6" spans="1:16" ht="12.75" customHeight="1" x14ac:dyDescent="0.2">
      <c r="A6" s="8768" t="s">
        <v>2</v>
      </c>
      <c r="B6" s="8767"/>
      <c r="C6" s="8767"/>
      <c r="D6" s="8769"/>
      <c r="E6" s="8767"/>
      <c r="F6" s="8767"/>
      <c r="G6" s="8767"/>
      <c r="H6" s="8767"/>
      <c r="I6" s="8769"/>
      <c r="J6" s="8767"/>
      <c r="K6" s="8767"/>
      <c r="L6" s="8767"/>
      <c r="M6" s="8767"/>
      <c r="N6" s="8767"/>
      <c r="O6" s="8767"/>
      <c r="P6" s="8763"/>
    </row>
    <row r="7" spans="1:16" ht="12.75" customHeight="1" x14ac:dyDescent="0.2">
      <c r="A7" s="8768" t="s">
        <v>3</v>
      </c>
      <c r="B7" s="8767"/>
      <c r="C7" s="8767"/>
      <c r="D7" s="8769"/>
      <c r="E7" s="8767"/>
      <c r="F7" s="8767"/>
      <c r="G7" s="8767"/>
      <c r="H7" s="8767"/>
      <c r="I7" s="8769"/>
      <c r="J7" s="8767"/>
      <c r="K7" s="8767"/>
      <c r="L7" s="8767"/>
      <c r="M7" s="8767"/>
      <c r="N7" s="8767"/>
      <c r="O7" s="8767"/>
      <c r="P7" s="8763"/>
    </row>
    <row r="8" spans="1:16" ht="12.75" customHeight="1" x14ac:dyDescent="0.2">
      <c r="A8" s="8768" t="s">
        <v>4</v>
      </c>
      <c r="B8" s="8767"/>
      <c r="C8" s="8767"/>
      <c r="D8" s="8769"/>
      <c r="E8" s="8767"/>
      <c r="F8" s="8767"/>
      <c r="G8" s="8767"/>
      <c r="H8" s="8767"/>
      <c r="I8" s="8769"/>
      <c r="J8" s="8767"/>
      <c r="K8" s="8767"/>
      <c r="L8" s="8767"/>
      <c r="M8" s="8767"/>
      <c r="N8" s="8767"/>
      <c r="O8" s="8767"/>
      <c r="P8" s="8763"/>
    </row>
    <row r="9" spans="1:16" ht="12.75" customHeight="1" x14ac:dyDescent="0.2">
      <c r="A9" s="9676" t="s">
        <v>5</v>
      </c>
      <c r="B9" s="9677"/>
      <c r="C9" s="9677"/>
      <c r="D9" s="9678"/>
      <c r="E9" s="9677"/>
      <c r="F9" s="9677"/>
      <c r="G9" s="9677"/>
      <c r="H9" s="9677"/>
      <c r="I9" s="9678"/>
      <c r="J9" s="9677"/>
      <c r="K9" s="9677"/>
      <c r="L9" s="9677"/>
      <c r="M9" s="9677"/>
      <c r="N9" s="9677"/>
      <c r="O9" s="9677"/>
      <c r="P9" s="9679"/>
    </row>
    <row r="10" spans="1:16" ht="12.75" customHeight="1" x14ac:dyDescent="0.2">
      <c r="A10" s="8768" t="s">
        <v>6</v>
      </c>
      <c r="B10" s="8767"/>
      <c r="C10" s="8767"/>
      <c r="D10" s="8769"/>
      <c r="E10" s="8767"/>
      <c r="F10" s="8767"/>
      <c r="G10" s="8767"/>
      <c r="H10" s="8767"/>
      <c r="I10" s="8769"/>
      <c r="J10" s="8767"/>
      <c r="K10" s="8767"/>
      <c r="L10" s="8767"/>
      <c r="M10" s="8767"/>
      <c r="N10" s="8767"/>
      <c r="O10" s="8767"/>
      <c r="P10" s="8763"/>
    </row>
    <row r="11" spans="1:16" ht="12.75" customHeight="1" x14ac:dyDescent="0.2">
      <c r="A11" s="8768"/>
      <c r="B11" s="8767"/>
      <c r="C11" s="8767"/>
      <c r="D11" s="8769"/>
      <c r="E11" s="8767"/>
      <c r="F11" s="8767"/>
      <c r="G11" s="8336"/>
      <c r="H11" s="8767"/>
      <c r="I11" s="8769"/>
      <c r="J11" s="8767"/>
      <c r="K11" s="8767"/>
      <c r="L11" s="8767"/>
      <c r="M11" s="8767"/>
      <c r="N11" s="8767"/>
      <c r="O11" s="8767"/>
      <c r="P11" s="8763"/>
    </row>
    <row r="12" spans="1:16" ht="12.75" customHeight="1" x14ac:dyDescent="0.2">
      <c r="A12" s="9680" t="s">
        <v>142</v>
      </c>
      <c r="B12" s="9681"/>
      <c r="C12" s="9681"/>
      <c r="D12" s="9682"/>
      <c r="E12" s="9681" t="s">
        <v>8</v>
      </c>
      <c r="F12" s="9681"/>
      <c r="G12" s="9681"/>
      <c r="H12" s="9681"/>
      <c r="I12" s="9682"/>
      <c r="J12" s="9681"/>
      <c r="K12" s="9681"/>
      <c r="L12" s="9681"/>
      <c r="M12" s="9681"/>
      <c r="N12" s="9683" t="s">
        <v>143</v>
      </c>
      <c r="O12" s="9681"/>
      <c r="P12" s="9684"/>
    </row>
    <row r="13" spans="1:16" ht="12.75" customHeight="1" x14ac:dyDescent="0.2">
      <c r="A13" s="8768"/>
      <c r="B13" s="8767"/>
      <c r="C13" s="8767"/>
      <c r="D13" s="8769"/>
      <c r="E13" s="8767"/>
      <c r="F13" s="8767"/>
      <c r="G13" s="8767"/>
      <c r="H13" s="8767"/>
      <c r="I13" s="8769"/>
      <c r="J13" s="8767"/>
      <c r="K13" s="8767"/>
      <c r="L13" s="8767"/>
      <c r="M13" s="8767"/>
      <c r="N13" s="8767"/>
      <c r="O13" s="8767"/>
      <c r="P13" s="8763"/>
    </row>
    <row r="14" spans="1:16" ht="12.75" customHeight="1" x14ac:dyDescent="0.2">
      <c r="A14" s="9685" t="s">
        <v>10</v>
      </c>
      <c r="B14" s="9686"/>
      <c r="C14" s="9686"/>
      <c r="D14" s="9687"/>
      <c r="E14" s="9686"/>
      <c r="F14" s="9686"/>
      <c r="G14" s="9686"/>
      <c r="H14" s="9686"/>
      <c r="I14" s="9687"/>
      <c r="J14" s="9686"/>
      <c r="K14" s="9686"/>
      <c r="L14" s="9686"/>
      <c r="M14" s="9686"/>
      <c r="N14" s="9688"/>
      <c r="O14" s="9689"/>
      <c r="P14" s="9690"/>
    </row>
    <row r="15" spans="1:16" ht="12.75" customHeight="1" x14ac:dyDescent="0.2">
      <c r="A15" s="8781"/>
      <c r="B15" s="8767"/>
      <c r="C15" s="8767"/>
      <c r="D15" s="8769"/>
      <c r="E15" s="8767"/>
      <c r="F15" s="8767"/>
      <c r="G15" s="8767"/>
      <c r="H15" s="8767"/>
      <c r="I15" s="8769"/>
      <c r="J15" s="8767"/>
      <c r="K15" s="8767"/>
      <c r="L15" s="8767"/>
      <c r="M15" s="8767"/>
      <c r="N15" s="8782" t="s">
        <v>11</v>
      </c>
      <c r="O15" s="8783" t="s">
        <v>12</v>
      </c>
      <c r="P15" s="8763"/>
    </row>
    <row r="16" spans="1:16" ht="12.75" customHeight="1" x14ac:dyDescent="0.2">
      <c r="A16" s="9691" t="s">
        <v>13</v>
      </c>
      <c r="B16" s="9692"/>
      <c r="C16" s="9692"/>
      <c r="D16" s="9693"/>
      <c r="E16" s="9692"/>
      <c r="F16" s="9692"/>
      <c r="G16" s="9692"/>
      <c r="H16" s="9692"/>
      <c r="I16" s="9693"/>
      <c r="J16" s="9692"/>
      <c r="K16" s="9692"/>
      <c r="L16" s="9692"/>
      <c r="M16" s="9692"/>
      <c r="N16" s="9694"/>
      <c r="O16" s="9695"/>
      <c r="P16" s="9695"/>
    </row>
    <row r="17" spans="1:47" ht="12.75" customHeight="1" x14ac:dyDescent="0.2">
      <c r="A17" s="9696" t="s">
        <v>14</v>
      </c>
      <c r="B17" s="9697"/>
      <c r="C17" s="9697"/>
      <c r="D17" s="9698"/>
      <c r="E17" s="9697"/>
      <c r="F17" s="9697"/>
      <c r="G17" s="9697"/>
      <c r="H17" s="9697"/>
      <c r="I17" s="9698"/>
      <c r="J17" s="9697"/>
      <c r="K17" s="9697"/>
      <c r="L17" s="9697"/>
      <c r="M17" s="9697"/>
      <c r="N17" s="9699" t="s">
        <v>15</v>
      </c>
      <c r="O17" s="9700" t="s">
        <v>16</v>
      </c>
      <c r="P17" s="9701"/>
    </row>
    <row r="18" spans="1:47" ht="12.75" customHeight="1" x14ac:dyDescent="0.2">
      <c r="A18" s="9702"/>
      <c r="B18" s="9703"/>
      <c r="C18" s="9703"/>
      <c r="D18" s="9704"/>
      <c r="E18" s="9703"/>
      <c r="F18" s="9703"/>
      <c r="G18" s="9703"/>
      <c r="H18" s="9703"/>
      <c r="I18" s="9704"/>
      <c r="J18" s="9703"/>
      <c r="K18" s="9703"/>
      <c r="L18" s="9703"/>
      <c r="M18" s="9703"/>
      <c r="N18" s="9705"/>
      <c r="O18" s="9706"/>
      <c r="P18" s="9707" t="s">
        <v>8</v>
      </c>
    </row>
    <row r="19" spans="1:47" ht="12.75" customHeight="1" x14ac:dyDescent="0.2">
      <c r="A19" s="8781"/>
      <c r="B19" s="8767"/>
      <c r="C19" s="8767"/>
      <c r="D19" s="8769"/>
      <c r="E19" s="8767"/>
      <c r="F19" s="8767"/>
      <c r="G19" s="8767"/>
      <c r="H19" s="8767"/>
      <c r="I19" s="8769"/>
      <c r="J19" s="8767"/>
      <c r="K19" s="8797"/>
      <c r="L19" s="8767" t="s">
        <v>17</v>
      </c>
      <c r="M19" s="8767"/>
      <c r="N19" s="8798"/>
      <c r="O19" s="8799"/>
      <c r="P19" s="8763"/>
      <c r="AU19" s="8800"/>
    </row>
    <row r="20" spans="1:47" ht="12.75" customHeight="1" x14ac:dyDescent="0.2">
      <c r="A20" s="9708"/>
      <c r="B20" s="9709"/>
      <c r="C20" s="9709"/>
      <c r="D20" s="9710"/>
      <c r="E20" s="9709"/>
      <c r="F20" s="9709"/>
      <c r="G20" s="9709"/>
      <c r="H20" s="9709"/>
      <c r="I20" s="9710"/>
      <c r="J20" s="9709"/>
      <c r="K20" s="9709"/>
      <c r="L20" s="9709"/>
      <c r="M20" s="9709"/>
      <c r="N20" s="9711"/>
      <c r="O20" s="9712"/>
      <c r="P20" s="9713"/>
    </row>
    <row r="21" spans="1:47" ht="12.75" customHeight="1" x14ac:dyDescent="0.2">
      <c r="A21" s="8768"/>
      <c r="B21" s="8767"/>
      <c r="C21" s="8762"/>
      <c r="D21" s="8762"/>
      <c r="E21" s="8767"/>
      <c r="F21" s="8767"/>
      <c r="G21" s="8767"/>
      <c r="H21" s="8767" t="s">
        <v>8</v>
      </c>
      <c r="I21" s="8769"/>
      <c r="J21" s="8767"/>
      <c r="K21" s="8767"/>
      <c r="L21" s="8767"/>
      <c r="M21" s="8767"/>
      <c r="N21" s="8803"/>
      <c r="O21" s="8804"/>
      <c r="P21" s="8763"/>
    </row>
    <row r="22" spans="1:47" ht="12.75" customHeight="1" x14ac:dyDescent="0.2">
      <c r="A22" s="8781"/>
      <c r="B22" s="8767"/>
      <c r="C22" s="8767"/>
      <c r="D22" s="8769"/>
      <c r="E22" s="8767"/>
      <c r="F22" s="8767"/>
      <c r="G22" s="8767"/>
      <c r="H22" s="8767"/>
      <c r="I22" s="8769"/>
      <c r="J22" s="8767"/>
      <c r="K22" s="8767"/>
      <c r="L22" s="8767"/>
      <c r="M22" s="8767"/>
      <c r="N22" s="8767"/>
      <c r="O22" s="8767"/>
      <c r="P22" s="8763"/>
    </row>
    <row r="23" spans="1:47" ht="12.75" customHeight="1" x14ac:dyDescent="0.2">
      <c r="A23" s="9714" t="s">
        <v>18</v>
      </c>
      <c r="B23" s="9715"/>
      <c r="C23" s="9715"/>
      <c r="D23" s="9716"/>
      <c r="E23" s="9717" t="s">
        <v>19</v>
      </c>
      <c r="F23" s="9717"/>
      <c r="G23" s="9717"/>
      <c r="H23" s="9717"/>
      <c r="I23" s="9717"/>
      <c r="J23" s="9717"/>
      <c r="K23" s="9717"/>
      <c r="L23" s="9717"/>
      <c r="M23" s="9715"/>
      <c r="N23" s="9715"/>
      <c r="O23" s="9715"/>
      <c r="P23" s="9718"/>
    </row>
    <row r="24" spans="1:47" ht="15.75" x14ac:dyDescent="0.25">
      <c r="A24" s="8781"/>
      <c r="B24" s="8767"/>
      <c r="C24" s="8767"/>
      <c r="D24" s="8769"/>
      <c r="E24" s="8806" t="s">
        <v>20</v>
      </c>
      <c r="F24" s="8806"/>
      <c r="G24" s="8806"/>
      <c r="H24" s="8806"/>
      <c r="I24" s="8806"/>
      <c r="J24" s="8806"/>
      <c r="K24" s="8806"/>
      <c r="L24" s="8806"/>
      <c r="M24" s="8767"/>
      <c r="N24" s="8767"/>
      <c r="O24" s="8767"/>
      <c r="P24" s="8763"/>
    </row>
    <row r="25" spans="1:47" ht="12.75" customHeight="1" x14ac:dyDescent="0.2">
      <c r="A25" s="8411"/>
      <c r="B25" s="8412" t="s">
        <v>21</v>
      </c>
      <c r="C25" s="8413"/>
      <c r="D25" s="8413"/>
      <c r="E25" s="8413"/>
      <c r="F25" s="8413"/>
      <c r="G25" s="8413"/>
      <c r="H25" s="8413"/>
      <c r="I25" s="8413"/>
      <c r="J25" s="8413"/>
      <c r="K25" s="8413"/>
      <c r="L25" s="8413"/>
      <c r="M25" s="8413"/>
      <c r="N25" s="8413"/>
      <c r="O25" s="8767"/>
      <c r="P25" s="8763"/>
    </row>
    <row r="26" spans="1:47" ht="12.75" customHeight="1" x14ac:dyDescent="0.2">
      <c r="A26" s="8420" t="s">
        <v>22</v>
      </c>
      <c r="B26" s="8421" t="s">
        <v>23</v>
      </c>
      <c r="C26" s="8421"/>
      <c r="D26" s="8420" t="s">
        <v>24</v>
      </c>
      <c r="E26" s="8420" t="s">
        <v>25</v>
      </c>
      <c r="F26" s="8420" t="s">
        <v>22</v>
      </c>
      <c r="G26" s="8421" t="s">
        <v>23</v>
      </c>
      <c r="H26" s="8421"/>
      <c r="I26" s="8420" t="s">
        <v>24</v>
      </c>
      <c r="J26" s="8420" t="s">
        <v>25</v>
      </c>
      <c r="K26" s="8420" t="s">
        <v>22</v>
      </c>
      <c r="L26" s="8421" t="s">
        <v>23</v>
      </c>
      <c r="M26" s="8421"/>
      <c r="N26" s="8418" t="s">
        <v>24</v>
      </c>
      <c r="O26" s="8420" t="s">
        <v>25</v>
      </c>
      <c r="P26" s="8763"/>
    </row>
    <row r="27" spans="1:47" ht="12.75" customHeight="1" x14ac:dyDescent="0.2">
      <c r="A27" s="8420"/>
      <c r="B27" s="8421" t="s">
        <v>26</v>
      </c>
      <c r="C27" s="8421" t="s">
        <v>2</v>
      </c>
      <c r="D27" s="8420"/>
      <c r="E27" s="8420"/>
      <c r="F27" s="8420"/>
      <c r="G27" s="8421" t="s">
        <v>26</v>
      </c>
      <c r="H27" s="8421" t="s">
        <v>2</v>
      </c>
      <c r="I27" s="8420"/>
      <c r="J27" s="8420"/>
      <c r="K27" s="8420"/>
      <c r="L27" s="8421" t="s">
        <v>26</v>
      </c>
      <c r="M27" s="8421" t="s">
        <v>2</v>
      </c>
      <c r="N27" s="8422"/>
      <c r="O27" s="8420"/>
      <c r="P27" s="8763"/>
      <c r="Q27" s="10730" t="s">
        <v>161</v>
      </c>
      <c r="R27" s="10731"/>
      <c r="S27" s="1" t="s">
        <v>162</v>
      </c>
    </row>
    <row r="28" spans="1:47" ht="12.75" customHeight="1" x14ac:dyDescent="0.2">
      <c r="A28" s="9719">
        <v>1</v>
      </c>
      <c r="B28" s="9719">
        <v>0</v>
      </c>
      <c r="C28" s="9720">
        <v>0.15</v>
      </c>
      <c r="D28" s="9721">
        <v>16000</v>
      </c>
      <c r="E28" s="9722">
        <f t="shared" ref="E28:E59" si="0">D28*(100-2.53)/100</f>
        <v>15595.2</v>
      </c>
      <c r="F28" s="9723">
        <v>33</v>
      </c>
      <c r="G28" s="9724">
        <v>8</v>
      </c>
      <c r="H28" s="9724">
        <v>8.15</v>
      </c>
      <c r="I28" s="9721">
        <v>16000</v>
      </c>
      <c r="J28" s="9722">
        <f t="shared" ref="J28:J59" si="1">I28*(100-2.53)/100</f>
        <v>15595.2</v>
      </c>
      <c r="K28" s="9723">
        <v>65</v>
      </c>
      <c r="L28" s="9724">
        <v>16</v>
      </c>
      <c r="M28" s="9724">
        <v>16.149999999999999</v>
      </c>
      <c r="N28" s="9721">
        <v>16000</v>
      </c>
      <c r="O28" s="9722">
        <f t="shared" ref="O28:O59" si="2">N28*(100-2.53)/100</f>
        <v>15595.2</v>
      </c>
      <c r="P28" s="9725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8666">
        <v>2</v>
      </c>
      <c r="B29" s="8666">
        <v>0.15</v>
      </c>
      <c r="C29" s="8564">
        <v>0.3</v>
      </c>
      <c r="D29" s="8800">
        <v>16000</v>
      </c>
      <c r="E29" s="8807">
        <f t="shared" si="0"/>
        <v>15595.2</v>
      </c>
      <c r="F29" s="8671">
        <v>34</v>
      </c>
      <c r="G29" s="8672">
        <v>8.15</v>
      </c>
      <c r="H29" s="8672">
        <v>8.3000000000000007</v>
      </c>
      <c r="I29" s="8800">
        <v>16000</v>
      </c>
      <c r="J29" s="8807">
        <f t="shared" si="1"/>
        <v>15595.2</v>
      </c>
      <c r="K29" s="8671">
        <v>66</v>
      </c>
      <c r="L29" s="8672">
        <v>16.149999999999999</v>
      </c>
      <c r="M29" s="8672">
        <v>16.3</v>
      </c>
      <c r="N29" s="8800">
        <v>16000</v>
      </c>
      <c r="O29" s="8807">
        <f t="shared" si="2"/>
        <v>15595.2</v>
      </c>
      <c r="P29" s="8763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9726">
        <v>3</v>
      </c>
      <c r="B30" s="9727">
        <v>0.3</v>
      </c>
      <c r="C30" s="9728">
        <v>0.45</v>
      </c>
      <c r="D30" s="9729">
        <v>16000</v>
      </c>
      <c r="E30" s="9730">
        <f t="shared" si="0"/>
        <v>15595.2</v>
      </c>
      <c r="F30" s="9731">
        <v>35</v>
      </c>
      <c r="G30" s="9732">
        <v>8.3000000000000007</v>
      </c>
      <c r="H30" s="9732">
        <v>8.4499999999999993</v>
      </c>
      <c r="I30" s="9729">
        <v>16000</v>
      </c>
      <c r="J30" s="9730">
        <f t="shared" si="1"/>
        <v>15595.2</v>
      </c>
      <c r="K30" s="9731">
        <v>67</v>
      </c>
      <c r="L30" s="9732">
        <v>16.3</v>
      </c>
      <c r="M30" s="9732">
        <v>16.45</v>
      </c>
      <c r="N30" s="9729">
        <v>16000</v>
      </c>
      <c r="O30" s="9730">
        <f t="shared" si="2"/>
        <v>15595.2</v>
      </c>
      <c r="P30" s="9733"/>
      <c r="Q30" s="8564">
        <v>2</v>
      </c>
      <c r="R30" s="8667">
        <v>2.15</v>
      </c>
      <c r="S30" s="10733">
        <f>AVERAGE(D36:D39)</f>
        <v>16000</v>
      </c>
      <c r="V30" s="9734"/>
    </row>
    <row r="31" spans="1:47" ht="12.75" customHeight="1" x14ac:dyDescent="0.2">
      <c r="A31" s="8666">
        <v>4</v>
      </c>
      <c r="B31" s="8666">
        <v>0.45</v>
      </c>
      <c r="C31" s="8672">
        <v>1</v>
      </c>
      <c r="D31" s="8800">
        <v>16000</v>
      </c>
      <c r="E31" s="8807">
        <f t="shared" si="0"/>
        <v>15595.2</v>
      </c>
      <c r="F31" s="8671">
        <v>36</v>
      </c>
      <c r="G31" s="8672">
        <v>8.4499999999999993</v>
      </c>
      <c r="H31" s="8672">
        <v>9</v>
      </c>
      <c r="I31" s="8800">
        <v>16000</v>
      </c>
      <c r="J31" s="8807">
        <f t="shared" si="1"/>
        <v>15595.2</v>
      </c>
      <c r="K31" s="8671">
        <v>68</v>
      </c>
      <c r="L31" s="8672">
        <v>16.45</v>
      </c>
      <c r="M31" s="8672">
        <v>17</v>
      </c>
      <c r="N31" s="8800">
        <v>16000</v>
      </c>
      <c r="O31" s="8807">
        <f t="shared" si="2"/>
        <v>15595.2</v>
      </c>
      <c r="P31" s="8763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9735">
        <v>5</v>
      </c>
      <c r="B32" s="9736">
        <v>1</v>
      </c>
      <c r="C32" s="9737">
        <v>1.1499999999999999</v>
      </c>
      <c r="D32" s="9738">
        <v>16000</v>
      </c>
      <c r="E32" s="9739">
        <f t="shared" si="0"/>
        <v>15595.2</v>
      </c>
      <c r="F32" s="9740">
        <v>37</v>
      </c>
      <c r="G32" s="9736">
        <v>9</v>
      </c>
      <c r="H32" s="9736">
        <v>9.15</v>
      </c>
      <c r="I32" s="9738">
        <v>16000</v>
      </c>
      <c r="J32" s="9739">
        <f t="shared" si="1"/>
        <v>15595.2</v>
      </c>
      <c r="K32" s="9740">
        <v>69</v>
      </c>
      <c r="L32" s="9736">
        <v>17</v>
      </c>
      <c r="M32" s="9736">
        <v>17.149999999999999</v>
      </c>
      <c r="N32" s="9738">
        <v>16000</v>
      </c>
      <c r="O32" s="9739">
        <f t="shared" si="2"/>
        <v>15595.2</v>
      </c>
      <c r="P32" s="9741"/>
      <c r="Q32" s="8564">
        <v>4</v>
      </c>
      <c r="R32" s="8661">
        <v>4.1500000000000004</v>
      </c>
      <c r="S32" s="10733">
        <f>AVERAGE(D44:D47)</f>
        <v>16000</v>
      </c>
      <c r="AQ32" s="9738"/>
    </row>
    <row r="33" spans="1:19" ht="12.75" customHeight="1" x14ac:dyDescent="0.2">
      <c r="A33" s="9742">
        <v>6</v>
      </c>
      <c r="B33" s="9743">
        <v>1.1499999999999999</v>
      </c>
      <c r="C33" s="9744">
        <v>1.3</v>
      </c>
      <c r="D33" s="9745">
        <v>16000</v>
      </c>
      <c r="E33" s="9746">
        <f t="shared" si="0"/>
        <v>15595.2</v>
      </c>
      <c r="F33" s="9747">
        <v>38</v>
      </c>
      <c r="G33" s="9744">
        <v>9.15</v>
      </c>
      <c r="H33" s="9744">
        <v>9.3000000000000007</v>
      </c>
      <c r="I33" s="9745">
        <v>16000</v>
      </c>
      <c r="J33" s="9746">
        <f t="shared" si="1"/>
        <v>15595.2</v>
      </c>
      <c r="K33" s="9747">
        <v>70</v>
      </c>
      <c r="L33" s="9744">
        <v>17.149999999999999</v>
      </c>
      <c r="M33" s="9744">
        <v>17.3</v>
      </c>
      <c r="N33" s="9745">
        <v>16000</v>
      </c>
      <c r="O33" s="9746">
        <f t="shared" si="2"/>
        <v>15595.2</v>
      </c>
      <c r="P33" s="9748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9749">
        <v>7</v>
      </c>
      <c r="B34" s="9750">
        <v>1.3</v>
      </c>
      <c r="C34" s="9751">
        <v>1.45</v>
      </c>
      <c r="D34" s="9752">
        <v>16000</v>
      </c>
      <c r="E34" s="9753">
        <f t="shared" si="0"/>
        <v>15595.2</v>
      </c>
      <c r="F34" s="9754">
        <v>39</v>
      </c>
      <c r="G34" s="9755">
        <v>9.3000000000000007</v>
      </c>
      <c r="H34" s="9755">
        <v>9.4499999999999993</v>
      </c>
      <c r="I34" s="9752">
        <v>16000</v>
      </c>
      <c r="J34" s="9753">
        <f t="shared" si="1"/>
        <v>15595.2</v>
      </c>
      <c r="K34" s="9754">
        <v>71</v>
      </c>
      <c r="L34" s="9755">
        <v>17.3</v>
      </c>
      <c r="M34" s="9755">
        <v>17.45</v>
      </c>
      <c r="N34" s="9752">
        <v>16000</v>
      </c>
      <c r="O34" s="9753">
        <f t="shared" si="2"/>
        <v>15595.2</v>
      </c>
      <c r="P34" s="9756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8666">
        <v>8</v>
      </c>
      <c r="B35" s="8666">
        <v>1.45</v>
      </c>
      <c r="C35" s="8672">
        <v>2</v>
      </c>
      <c r="D35" s="8800">
        <v>16000</v>
      </c>
      <c r="E35" s="8807">
        <f t="shared" si="0"/>
        <v>15595.2</v>
      </c>
      <c r="F35" s="8671">
        <v>40</v>
      </c>
      <c r="G35" s="8672">
        <v>9.4499999999999993</v>
      </c>
      <c r="H35" s="8672">
        <v>10</v>
      </c>
      <c r="I35" s="8800">
        <v>16000</v>
      </c>
      <c r="J35" s="8807">
        <f t="shared" si="1"/>
        <v>15595.2</v>
      </c>
      <c r="K35" s="8671">
        <v>72</v>
      </c>
      <c r="L35" s="8668">
        <v>17.45</v>
      </c>
      <c r="M35" s="8672">
        <v>18</v>
      </c>
      <c r="N35" s="8800">
        <v>16000</v>
      </c>
      <c r="O35" s="8807">
        <f t="shared" si="2"/>
        <v>15595.2</v>
      </c>
      <c r="P35" s="8763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9757">
        <v>9</v>
      </c>
      <c r="B36" s="9758">
        <v>2</v>
      </c>
      <c r="C36" s="9759">
        <v>2.15</v>
      </c>
      <c r="D36" s="9760">
        <v>16000</v>
      </c>
      <c r="E36" s="9761">
        <f t="shared" si="0"/>
        <v>15595.2</v>
      </c>
      <c r="F36" s="9762">
        <v>41</v>
      </c>
      <c r="G36" s="9763">
        <v>10</v>
      </c>
      <c r="H36" s="9764">
        <v>10.15</v>
      </c>
      <c r="I36" s="9760">
        <v>16000</v>
      </c>
      <c r="J36" s="9761">
        <f t="shared" si="1"/>
        <v>15595.2</v>
      </c>
      <c r="K36" s="9762">
        <v>73</v>
      </c>
      <c r="L36" s="9764">
        <v>18</v>
      </c>
      <c r="M36" s="9763">
        <v>18.149999999999999</v>
      </c>
      <c r="N36" s="9760">
        <v>16000</v>
      </c>
      <c r="O36" s="9761">
        <f t="shared" si="2"/>
        <v>15595.2</v>
      </c>
      <c r="P36" s="9765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8666">
        <v>10</v>
      </c>
      <c r="B37" s="8666">
        <v>2.15</v>
      </c>
      <c r="C37" s="8672">
        <v>2.2999999999999998</v>
      </c>
      <c r="D37" s="8800">
        <v>16000</v>
      </c>
      <c r="E37" s="8807">
        <f t="shared" si="0"/>
        <v>15595.2</v>
      </c>
      <c r="F37" s="8671">
        <v>42</v>
      </c>
      <c r="G37" s="8672">
        <v>10.15</v>
      </c>
      <c r="H37" s="8668">
        <v>10.3</v>
      </c>
      <c r="I37" s="8800">
        <v>16000</v>
      </c>
      <c r="J37" s="8807">
        <f t="shared" si="1"/>
        <v>15595.2</v>
      </c>
      <c r="K37" s="8671">
        <v>74</v>
      </c>
      <c r="L37" s="8668">
        <v>18.149999999999999</v>
      </c>
      <c r="M37" s="8672">
        <v>18.3</v>
      </c>
      <c r="N37" s="8800">
        <v>16000</v>
      </c>
      <c r="O37" s="8807">
        <f t="shared" si="2"/>
        <v>15595.2</v>
      </c>
      <c r="P37" s="8763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8666">
        <v>11</v>
      </c>
      <c r="B38" s="8564">
        <v>2.2999999999999998</v>
      </c>
      <c r="C38" s="8667">
        <v>2.4500000000000002</v>
      </c>
      <c r="D38" s="8800">
        <v>16000</v>
      </c>
      <c r="E38" s="8807">
        <f t="shared" si="0"/>
        <v>15595.2</v>
      </c>
      <c r="F38" s="8671">
        <v>43</v>
      </c>
      <c r="G38" s="8672">
        <v>10.3</v>
      </c>
      <c r="H38" s="8668">
        <v>10.45</v>
      </c>
      <c r="I38" s="8800">
        <v>16000</v>
      </c>
      <c r="J38" s="8807">
        <f t="shared" si="1"/>
        <v>15595.2</v>
      </c>
      <c r="K38" s="8671">
        <v>75</v>
      </c>
      <c r="L38" s="8668">
        <v>18.3</v>
      </c>
      <c r="M38" s="8672">
        <v>18.45</v>
      </c>
      <c r="N38" s="8800">
        <v>16000</v>
      </c>
      <c r="O38" s="8807">
        <f t="shared" si="2"/>
        <v>15595.2</v>
      </c>
      <c r="P38" s="8763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8666">
        <v>12</v>
      </c>
      <c r="B39" s="8666">
        <v>2.4500000000000002</v>
      </c>
      <c r="C39" s="8672">
        <v>3</v>
      </c>
      <c r="D39" s="8800">
        <v>16000</v>
      </c>
      <c r="E39" s="8807">
        <f t="shared" si="0"/>
        <v>15595.2</v>
      </c>
      <c r="F39" s="8671">
        <v>44</v>
      </c>
      <c r="G39" s="8672">
        <v>10.45</v>
      </c>
      <c r="H39" s="8668">
        <v>11</v>
      </c>
      <c r="I39" s="8800">
        <v>16000</v>
      </c>
      <c r="J39" s="8807">
        <f t="shared" si="1"/>
        <v>15595.2</v>
      </c>
      <c r="K39" s="8671">
        <v>76</v>
      </c>
      <c r="L39" s="8668">
        <v>18.45</v>
      </c>
      <c r="M39" s="8672">
        <v>19</v>
      </c>
      <c r="N39" s="8800">
        <v>16000</v>
      </c>
      <c r="O39" s="8807">
        <f t="shared" si="2"/>
        <v>15595.2</v>
      </c>
      <c r="P39" s="8763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9766">
        <v>13</v>
      </c>
      <c r="B40" s="9767">
        <v>3</v>
      </c>
      <c r="C40" s="9768">
        <v>3.15</v>
      </c>
      <c r="D40" s="9769">
        <v>16000</v>
      </c>
      <c r="E40" s="9770">
        <f t="shared" si="0"/>
        <v>15595.2</v>
      </c>
      <c r="F40" s="9771">
        <v>45</v>
      </c>
      <c r="G40" s="9772">
        <v>11</v>
      </c>
      <c r="H40" s="9773">
        <v>11.15</v>
      </c>
      <c r="I40" s="9769">
        <v>16000</v>
      </c>
      <c r="J40" s="9770">
        <f t="shared" si="1"/>
        <v>15595.2</v>
      </c>
      <c r="K40" s="9771">
        <v>77</v>
      </c>
      <c r="L40" s="9773">
        <v>19</v>
      </c>
      <c r="M40" s="9772">
        <v>19.149999999999999</v>
      </c>
      <c r="N40" s="9769">
        <v>16000</v>
      </c>
      <c r="O40" s="9770">
        <f t="shared" si="2"/>
        <v>15595.2</v>
      </c>
      <c r="P40" s="9774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8666">
        <v>14</v>
      </c>
      <c r="B41" s="8666">
        <v>3.15</v>
      </c>
      <c r="C41" s="8668">
        <v>3.3</v>
      </c>
      <c r="D41" s="8800">
        <v>16000</v>
      </c>
      <c r="E41" s="8807">
        <f t="shared" si="0"/>
        <v>15595.2</v>
      </c>
      <c r="F41" s="8671">
        <v>46</v>
      </c>
      <c r="G41" s="8672">
        <v>11.15</v>
      </c>
      <c r="H41" s="8668">
        <v>11.3</v>
      </c>
      <c r="I41" s="8800">
        <v>16000</v>
      </c>
      <c r="J41" s="8807">
        <f t="shared" si="1"/>
        <v>15595.2</v>
      </c>
      <c r="K41" s="8671">
        <v>78</v>
      </c>
      <c r="L41" s="8668">
        <v>19.149999999999999</v>
      </c>
      <c r="M41" s="8672">
        <v>19.3</v>
      </c>
      <c r="N41" s="8800">
        <v>16000</v>
      </c>
      <c r="O41" s="8807">
        <f t="shared" si="2"/>
        <v>15595.2</v>
      </c>
      <c r="P41" s="8763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8666">
        <v>15</v>
      </c>
      <c r="B42" s="8564">
        <v>3.3</v>
      </c>
      <c r="C42" s="8661">
        <v>3.45</v>
      </c>
      <c r="D42" s="8800">
        <v>16000</v>
      </c>
      <c r="E42" s="8807">
        <f t="shared" si="0"/>
        <v>15595.2</v>
      </c>
      <c r="F42" s="8671">
        <v>47</v>
      </c>
      <c r="G42" s="8672">
        <v>11.3</v>
      </c>
      <c r="H42" s="8668">
        <v>11.45</v>
      </c>
      <c r="I42" s="8800">
        <v>16000</v>
      </c>
      <c r="J42" s="8807">
        <f t="shared" si="1"/>
        <v>15595.2</v>
      </c>
      <c r="K42" s="8671">
        <v>79</v>
      </c>
      <c r="L42" s="8668">
        <v>19.3</v>
      </c>
      <c r="M42" s="8672">
        <v>19.45</v>
      </c>
      <c r="N42" s="8800">
        <v>16000</v>
      </c>
      <c r="O42" s="8807">
        <f t="shared" si="2"/>
        <v>15595.2</v>
      </c>
      <c r="P42" s="8763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8666">
        <v>16</v>
      </c>
      <c r="B43" s="8666">
        <v>3.45</v>
      </c>
      <c r="C43" s="8668">
        <v>4</v>
      </c>
      <c r="D43" s="8800">
        <v>16000</v>
      </c>
      <c r="E43" s="8807">
        <f t="shared" si="0"/>
        <v>15595.2</v>
      </c>
      <c r="F43" s="8671">
        <v>48</v>
      </c>
      <c r="G43" s="8672">
        <v>11.45</v>
      </c>
      <c r="H43" s="8668">
        <v>12</v>
      </c>
      <c r="I43" s="8800">
        <v>16000</v>
      </c>
      <c r="J43" s="8807">
        <f t="shared" si="1"/>
        <v>15595.2</v>
      </c>
      <c r="K43" s="8671">
        <v>80</v>
      </c>
      <c r="L43" s="8668">
        <v>19.45</v>
      </c>
      <c r="M43" s="8668">
        <v>20</v>
      </c>
      <c r="N43" s="8800">
        <v>16000</v>
      </c>
      <c r="O43" s="8807">
        <f t="shared" si="2"/>
        <v>15595.2</v>
      </c>
      <c r="P43" s="8763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9775">
        <v>17</v>
      </c>
      <c r="B44" s="9776">
        <v>4</v>
      </c>
      <c r="C44" s="9777">
        <v>4.1500000000000004</v>
      </c>
      <c r="D44" s="9778">
        <v>16000</v>
      </c>
      <c r="E44" s="9779">
        <f t="shared" si="0"/>
        <v>15595.2</v>
      </c>
      <c r="F44" s="9780">
        <v>49</v>
      </c>
      <c r="G44" s="9781">
        <v>12</v>
      </c>
      <c r="H44" s="9782">
        <v>12.15</v>
      </c>
      <c r="I44" s="9778">
        <v>16000</v>
      </c>
      <c r="J44" s="9779">
        <f t="shared" si="1"/>
        <v>15595.2</v>
      </c>
      <c r="K44" s="9780">
        <v>81</v>
      </c>
      <c r="L44" s="9782">
        <v>20</v>
      </c>
      <c r="M44" s="9781">
        <v>20.149999999999999</v>
      </c>
      <c r="N44" s="9778">
        <v>16000</v>
      </c>
      <c r="O44" s="9779">
        <f t="shared" si="2"/>
        <v>15595.2</v>
      </c>
      <c r="P44" s="9783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8666">
        <v>18</v>
      </c>
      <c r="B45" s="8666">
        <v>4.1500000000000004</v>
      </c>
      <c r="C45" s="8668">
        <v>4.3</v>
      </c>
      <c r="D45" s="8800">
        <v>16000</v>
      </c>
      <c r="E45" s="8807">
        <f t="shared" si="0"/>
        <v>15595.2</v>
      </c>
      <c r="F45" s="8671">
        <v>50</v>
      </c>
      <c r="G45" s="8672">
        <v>12.15</v>
      </c>
      <c r="H45" s="8668">
        <v>12.3</v>
      </c>
      <c r="I45" s="8800">
        <v>16000</v>
      </c>
      <c r="J45" s="8807">
        <f t="shared" si="1"/>
        <v>15595.2</v>
      </c>
      <c r="K45" s="8671">
        <v>82</v>
      </c>
      <c r="L45" s="8668">
        <v>20.149999999999999</v>
      </c>
      <c r="M45" s="8672">
        <v>20.3</v>
      </c>
      <c r="N45" s="8800">
        <v>16000</v>
      </c>
      <c r="O45" s="8807">
        <f t="shared" si="2"/>
        <v>15595.2</v>
      </c>
      <c r="P45" s="8763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8666">
        <v>19</v>
      </c>
      <c r="B46" s="8564">
        <v>4.3</v>
      </c>
      <c r="C46" s="8661">
        <v>4.45</v>
      </c>
      <c r="D46" s="8800">
        <v>16000</v>
      </c>
      <c r="E46" s="8807">
        <f t="shared" si="0"/>
        <v>15595.2</v>
      </c>
      <c r="F46" s="8671">
        <v>51</v>
      </c>
      <c r="G46" s="8672">
        <v>12.3</v>
      </c>
      <c r="H46" s="8668">
        <v>12.45</v>
      </c>
      <c r="I46" s="8800">
        <v>16000</v>
      </c>
      <c r="J46" s="8807">
        <f t="shared" si="1"/>
        <v>15595.2</v>
      </c>
      <c r="K46" s="8671">
        <v>83</v>
      </c>
      <c r="L46" s="8668">
        <v>20.3</v>
      </c>
      <c r="M46" s="8672">
        <v>20.45</v>
      </c>
      <c r="N46" s="8800">
        <v>16000</v>
      </c>
      <c r="O46" s="8807">
        <f t="shared" si="2"/>
        <v>15595.2</v>
      </c>
      <c r="P46" s="8763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8666">
        <v>20</v>
      </c>
      <c r="B47" s="8666">
        <v>4.45</v>
      </c>
      <c r="C47" s="8668">
        <v>5</v>
      </c>
      <c r="D47" s="8800">
        <v>16000</v>
      </c>
      <c r="E47" s="8807">
        <f t="shared" si="0"/>
        <v>15595.2</v>
      </c>
      <c r="F47" s="8671">
        <v>52</v>
      </c>
      <c r="G47" s="8672">
        <v>12.45</v>
      </c>
      <c r="H47" s="8668">
        <v>13</v>
      </c>
      <c r="I47" s="8800">
        <v>16000</v>
      </c>
      <c r="J47" s="8807">
        <f t="shared" si="1"/>
        <v>15595.2</v>
      </c>
      <c r="K47" s="8671">
        <v>84</v>
      </c>
      <c r="L47" s="8668">
        <v>20.45</v>
      </c>
      <c r="M47" s="8672">
        <v>21</v>
      </c>
      <c r="N47" s="8800">
        <v>16000</v>
      </c>
      <c r="O47" s="8807">
        <f t="shared" si="2"/>
        <v>15595.2</v>
      </c>
      <c r="P47" s="8763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9784">
        <v>21</v>
      </c>
      <c r="B48" s="9785">
        <v>5</v>
      </c>
      <c r="C48" s="9786">
        <v>5.15</v>
      </c>
      <c r="D48" s="9787">
        <v>16000</v>
      </c>
      <c r="E48" s="9788">
        <f t="shared" si="0"/>
        <v>15595.2</v>
      </c>
      <c r="F48" s="9789">
        <v>53</v>
      </c>
      <c r="G48" s="9785">
        <v>13</v>
      </c>
      <c r="H48" s="9790">
        <v>13.15</v>
      </c>
      <c r="I48" s="9787">
        <v>16000</v>
      </c>
      <c r="J48" s="9788">
        <f t="shared" si="1"/>
        <v>15595.2</v>
      </c>
      <c r="K48" s="9789">
        <v>85</v>
      </c>
      <c r="L48" s="9790">
        <v>21</v>
      </c>
      <c r="M48" s="9785">
        <v>21.15</v>
      </c>
      <c r="N48" s="9787">
        <v>16000</v>
      </c>
      <c r="O48" s="9788">
        <f t="shared" si="2"/>
        <v>15595.2</v>
      </c>
      <c r="P48" s="9791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9792">
        <v>22</v>
      </c>
      <c r="B49" s="9793">
        <v>5.15</v>
      </c>
      <c r="C49" s="9794">
        <v>5.3</v>
      </c>
      <c r="D49" s="9795">
        <v>16000</v>
      </c>
      <c r="E49" s="9796">
        <f t="shared" si="0"/>
        <v>15595.2</v>
      </c>
      <c r="F49" s="9797">
        <v>54</v>
      </c>
      <c r="G49" s="9794">
        <v>13.15</v>
      </c>
      <c r="H49" s="9794">
        <v>13.3</v>
      </c>
      <c r="I49" s="9795">
        <v>16000</v>
      </c>
      <c r="J49" s="9796">
        <f t="shared" si="1"/>
        <v>15595.2</v>
      </c>
      <c r="K49" s="9797">
        <v>86</v>
      </c>
      <c r="L49" s="9794">
        <v>21.15</v>
      </c>
      <c r="M49" s="9794">
        <v>21.3</v>
      </c>
      <c r="N49" s="9795">
        <v>16000</v>
      </c>
      <c r="O49" s="9796">
        <f t="shared" si="2"/>
        <v>15595.2</v>
      </c>
      <c r="P49" s="9798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8666">
        <v>23</v>
      </c>
      <c r="B50" s="8672">
        <v>5.3</v>
      </c>
      <c r="C50" s="8661">
        <v>5.45</v>
      </c>
      <c r="D50" s="8800">
        <v>16000</v>
      </c>
      <c r="E50" s="8807">
        <f t="shared" si="0"/>
        <v>15595.2</v>
      </c>
      <c r="F50" s="8671">
        <v>55</v>
      </c>
      <c r="G50" s="8672">
        <v>13.3</v>
      </c>
      <c r="H50" s="8668">
        <v>13.45</v>
      </c>
      <c r="I50" s="8800">
        <v>16000</v>
      </c>
      <c r="J50" s="8807">
        <f t="shared" si="1"/>
        <v>15595.2</v>
      </c>
      <c r="K50" s="8671">
        <v>87</v>
      </c>
      <c r="L50" s="8668">
        <v>21.3</v>
      </c>
      <c r="M50" s="8672">
        <v>21.45</v>
      </c>
      <c r="N50" s="8800">
        <v>16000</v>
      </c>
      <c r="O50" s="8807">
        <f t="shared" si="2"/>
        <v>15595.2</v>
      </c>
      <c r="P50" s="8763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8666">
        <v>24</v>
      </c>
      <c r="B51" s="8667">
        <v>5.45</v>
      </c>
      <c r="C51" s="8668">
        <v>6</v>
      </c>
      <c r="D51" s="8800">
        <v>16000</v>
      </c>
      <c r="E51" s="8807">
        <f t="shared" si="0"/>
        <v>15595.2</v>
      </c>
      <c r="F51" s="8671">
        <v>56</v>
      </c>
      <c r="G51" s="8672">
        <v>13.45</v>
      </c>
      <c r="H51" s="8668">
        <v>14</v>
      </c>
      <c r="I51" s="8800">
        <v>16000</v>
      </c>
      <c r="J51" s="8807">
        <f t="shared" si="1"/>
        <v>15595.2</v>
      </c>
      <c r="K51" s="8671">
        <v>88</v>
      </c>
      <c r="L51" s="8668">
        <v>21.45</v>
      </c>
      <c r="M51" s="8672">
        <v>22</v>
      </c>
      <c r="N51" s="8800">
        <v>16000</v>
      </c>
      <c r="O51" s="8807">
        <f t="shared" si="2"/>
        <v>15595.2</v>
      </c>
      <c r="P51" s="8763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9799">
        <v>25</v>
      </c>
      <c r="B52" s="9800">
        <v>6</v>
      </c>
      <c r="C52" s="9801">
        <v>6.15</v>
      </c>
      <c r="D52" s="9802">
        <v>16000</v>
      </c>
      <c r="E52" s="9803">
        <f t="shared" si="0"/>
        <v>15595.2</v>
      </c>
      <c r="F52" s="9804">
        <v>57</v>
      </c>
      <c r="G52" s="9800">
        <v>14</v>
      </c>
      <c r="H52" s="9800">
        <v>14.15</v>
      </c>
      <c r="I52" s="9802">
        <v>16000</v>
      </c>
      <c r="J52" s="9803">
        <f t="shared" si="1"/>
        <v>15595.2</v>
      </c>
      <c r="K52" s="9804">
        <v>89</v>
      </c>
      <c r="L52" s="9800">
        <v>22</v>
      </c>
      <c r="M52" s="9800">
        <v>22.15</v>
      </c>
      <c r="N52" s="9802">
        <v>16000</v>
      </c>
      <c r="O52" s="9803">
        <f t="shared" si="2"/>
        <v>15595.2</v>
      </c>
      <c r="P52" s="9805"/>
      <c r="Q52" s="1" t="s">
        <v>163</v>
      </c>
      <c r="S52" s="10733">
        <f>AVERAGE(S28:S51)</f>
        <v>16000</v>
      </c>
    </row>
    <row r="53" spans="1:19" x14ac:dyDescent="0.2">
      <c r="A53" s="8666">
        <v>26</v>
      </c>
      <c r="B53" s="8667">
        <v>6.15</v>
      </c>
      <c r="C53" s="8668">
        <v>6.3</v>
      </c>
      <c r="D53" s="8800">
        <v>16000</v>
      </c>
      <c r="E53" s="8807">
        <f t="shared" si="0"/>
        <v>15595.2</v>
      </c>
      <c r="F53" s="8671">
        <v>58</v>
      </c>
      <c r="G53" s="8672">
        <v>14.15</v>
      </c>
      <c r="H53" s="8668">
        <v>14.3</v>
      </c>
      <c r="I53" s="8800">
        <v>16000</v>
      </c>
      <c r="J53" s="8807">
        <f t="shared" si="1"/>
        <v>15595.2</v>
      </c>
      <c r="K53" s="8671">
        <v>90</v>
      </c>
      <c r="L53" s="8668">
        <v>22.15</v>
      </c>
      <c r="M53" s="8672">
        <v>22.3</v>
      </c>
      <c r="N53" s="8800">
        <v>16000</v>
      </c>
      <c r="O53" s="8807">
        <f t="shared" si="2"/>
        <v>15595.2</v>
      </c>
      <c r="P53" s="8763"/>
    </row>
    <row r="54" spans="1:19" x14ac:dyDescent="0.2">
      <c r="A54" s="9806">
        <v>27</v>
      </c>
      <c r="B54" s="9807">
        <v>6.3</v>
      </c>
      <c r="C54" s="9808">
        <v>6.45</v>
      </c>
      <c r="D54" s="9809">
        <v>16000</v>
      </c>
      <c r="E54" s="9810">
        <f t="shared" si="0"/>
        <v>15595.2</v>
      </c>
      <c r="F54" s="9811">
        <v>59</v>
      </c>
      <c r="G54" s="9807">
        <v>14.3</v>
      </c>
      <c r="H54" s="9812">
        <v>14.45</v>
      </c>
      <c r="I54" s="9809">
        <v>16000</v>
      </c>
      <c r="J54" s="9810">
        <f t="shared" si="1"/>
        <v>15595.2</v>
      </c>
      <c r="K54" s="9811">
        <v>91</v>
      </c>
      <c r="L54" s="9812">
        <v>22.3</v>
      </c>
      <c r="M54" s="9807">
        <v>22.45</v>
      </c>
      <c r="N54" s="9809">
        <v>16000</v>
      </c>
      <c r="O54" s="9810">
        <f t="shared" si="2"/>
        <v>15595.2</v>
      </c>
      <c r="P54" s="9813"/>
    </row>
    <row r="55" spans="1:19" x14ac:dyDescent="0.2">
      <c r="A55" s="8666">
        <v>28</v>
      </c>
      <c r="B55" s="8667">
        <v>6.45</v>
      </c>
      <c r="C55" s="8668">
        <v>7</v>
      </c>
      <c r="D55" s="8800">
        <v>16000</v>
      </c>
      <c r="E55" s="8807">
        <f t="shared" si="0"/>
        <v>15595.2</v>
      </c>
      <c r="F55" s="8671">
        <v>60</v>
      </c>
      <c r="G55" s="8672">
        <v>14.45</v>
      </c>
      <c r="H55" s="8672">
        <v>15</v>
      </c>
      <c r="I55" s="8800">
        <v>16000</v>
      </c>
      <c r="J55" s="8807">
        <f t="shared" si="1"/>
        <v>15595.2</v>
      </c>
      <c r="K55" s="8671">
        <v>92</v>
      </c>
      <c r="L55" s="8668">
        <v>22.45</v>
      </c>
      <c r="M55" s="8672">
        <v>23</v>
      </c>
      <c r="N55" s="8800">
        <v>16000</v>
      </c>
      <c r="O55" s="8807">
        <f t="shared" si="2"/>
        <v>15595.2</v>
      </c>
      <c r="P55" s="8763"/>
    </row>
    <row r="56" spans="1:19" x14ac:dyDescent="0.2">
      <c r="A56" s="9814">
        <v>29</v>
      </c>
      <c r="B56" s="9815">
        <v>7</v>
      </c>
      <c r="C56" s="9816">
        <v>7.15</v>
      </c>
      <c r="D56" s="9817">
        <v>16000</v>
      </c>
      <c r="E56" s="9818">
        <f t="shared" si="0"/>
        <v>15595.2</v>
      </c>
      <c r="F56" s="9819">
        <v>61</v>
      </c>
      <c r="G56" s="9815">
        <v>15</v>
      </c>
      <c r="H56" s="9815">
        <v>15.15</v>
      </c>
      <c r="I56" s="9817">
        <v>16000</v>
      </c>
      <c r="J56" s="9818">
        <f t="shared" si="1"/>
        <v>15595.2</v>
      </c>
      <c r="K56" s="9819">
        <v>93</v>
      </c>
      <c r="L56" s="9820">
        <v>23</v>
      </c>
      <c r="M56" s="9815">
        <v>23.15</v>
      </c>
      <c r="N56" s="9817">
        <v>16000</v>
      </c>
      <c r="O56" s="9818">
        <f t="shared" si="2"/>
        <v>15595.2</v>
      </c>
      <c r="P56" s="9821"/>
    </row>
    <row r="57" spans="1:19" x14ac:dyDescent="0.2">
      <c r="A57" s="9822">
        <v>30</v>
      </c>
      <c r="B57" s="9823">
        <v>7.15</v>
      </c>
      <c r="C57" s="9824">
        <v>7.3</v>
      </c>
      <c r="D57" s="9825">
        <v>16000</v>
      </c>
      <c r="E57" s="9826">
        <f t="shared" si="0"/>
        <v>15595.2</v>
      </c>
      <c r="F57" s="9827">
        <v>62</v>
      </c>
      <c r="G57" s="9824">
        <v>15.15</v>
      </c>
      <c r="H57" s="9824">
        <v>15.3</v>
      </c>
      <c r="I57" s="9825">
        <v>16000</v>
      </c>
      <c r="J57" s="9826">
        <f t="shared" si="1"/>
        <v>15595.2</v>
      </c>
      <c r="K57" s="9827">
        <v>94</v>
      </c>
      <c r="L57" s="9824">
        <v>23.15</v>
      </c>
      <c r="M57" s="9824">
        <v>23.3</v>
      </c>
      <c r="N57" s="9825">
        <v>16000</v>
      </c>
      <c r="O57" s="9826">
        <f t="shared" si="2"/>
        <v>15595.2</v>
      </c>
      <c r="P57" s="9828"/>
    </row>
    <row r="58" spans="1:19" x14ac:dyDescent="0.2">
      <c r="A58" s="9829">
        <v>31</v>
      </c>
      <c r="B58" s="9830">
        <v>7.3</v>
      </c>
      <c r="C58" s="9831">
        <v>7.45</v>
      </c>
      <c r="D58" s="9832">
        <v>16000</v>
      </c>
      <c r="E58" s="9833">
        <f t="shared" si="0"/>
        <v>15595.2</v>
      </c>
      <c r="F58" s="9834">
        <v>63</v>
      </c>
      <c r="G58" s="9830">
        <v>15.3</v>
      </c>
      <c r="H58" s="9830">
        <v>15.45</v>
      </c>
      <c r="I58" s="9832">
        <v>16000</v>
      </c>
      <c r="J58" s="9833">
        <f t="shared" si="1"/>
        <v>15595.2</v>
      </c>
      <c r="K58" s="9834">
        <v>95</v>
      </c>
      <c r="L58" s="9830">
        <v>23.3</v>
      </c>
      <c r="M58" s="9830">
        <v>23.45</v>
      </c>
      <c r="N58" s="9832">
        <v>16000</v>
      </c>
      <c r="O58" s="9833">
        <f t="shared" si="2"/>
        <v>15595.2</v>
      </c>
      <c r="P58" s="9835"/>
    </row>
    <row r="59" spans="1:19" x14ac:dyDescent="0.2">
      <c r="A59" s="8666">
        <v>32</v>
      </c>
      <c r="B59" s="8667">
        <v>7.45</v>
      </c>
      <c r="C59" s="8668">
        <v>8</v>
      </c>
      <c r="D59" s="8800">
        <v>16000</v>
      </c>
      <c r="E59" s="8807">
        <f t="shared" si="0"/>
        <v>15595.2</v>
      </c>
      <c r="F59" s="8671">
        <v>64</v>
      </c>
      <c r="G59" s="8672">
        <v>15.45</v>
      </c>
      <c r="H59" s="8672">
        <v>16</v>
      </c>
      <c r="I59" s="8800">
        <v>16000</v>
      </c>
      <c r="J59" s="8807">
        <f t="shared" si="1"/>
        <v>15595.2</v>
      </c>
      <c r="K59" s="8671">
        <v>96</v>
      </c>
      <c r="L59" s="8672">
        <v>23.45</v>
      </c>
      <c r="M59" s="8672">
        <v>24</v>
      </c>
      <c r="N59" s="8800">
        <v>16000</v>
      </c>
      <c r="O59" s="8807">
        <f t="shared" si="2"/>
        <v>15595.2</v>
      </c>
      <c r="P59" s="8763"/>
    </row>
    <row r="60" spans="1:19" x14ac:dyDescent="0.2">
      <c r="A60" s="9836" t="s">
        <v>27</v>
      </c>
      <c r="B60" s="9837"/>
      <c r="C60" s="9837"/>
      <c r="D60" s="9838">
        <f>SUM(D28:D59)</f>
        <v>512000</v>
      </c>
      <c r="E60" s="9839">
        <f>SUM(E28:E59)</f>
        <v>499046.40000000026</v>
      </c>
      <c r="F60" s="9837"/>
      <c r="G60" s="9837"/>
      <c r="H60" s="9837"/>
      <c r="I60" s="9838">
        <f>SUM(I28:I59)</f>
        <v>512000</v>
      </c>
      <c r="J60" s="9839">
        <f>SUM(J28:J59)</f>
        <v>499046.40000000026</v>
      </c>
      <c r="K60" s="9837"/>
      <c r="L60" s="9837"/>
      <c r="M60" s="9837"/>
      <c r="N60" s="9837">
        <f>SUM(N28:N59)</f>
        <v>512000</v>
      </c>
      <c r="O60" s="9839">
        <f>SUM(O28:O59)</f>
        <v>499046.40000000026</v>
      </c>
      <c r="P60" s="9840"/>
    </row>
    <row r="64" spans="1:19" x14ac:dyDescent="0.2">
      <c r="A64" s="1" t="s">
        <v>144</v>
      </c>
      <c r="B64" s="1">
        <f>SUM(D60,I60,N60)/(4000*1000)</f>
        <v>0.38400000000000001</v>
      </c>
      <c r="C64" s="1">
        <f>ROUNDDOWN(SUM(E60,J60,O60)/(4000*1000),4)</f>
        <v>0.37419999999999998</v>
      </c>
    </row>
    <row r="66" spans="1:16" x14ac:dyDescent="0.2">
      <c r="A66" s="9841"/>
      <c r="B66" s="9842"/>
      <c r="C66" s="9842"/>
      <c r="D66" s="9843"/>
      <c r="E66" s="9842"/>
      <c r="F66" s="9842"/>
      <c r="G66" s="9842"/>
      <c r="H66" s="9842"/>
      <c r="I66" s="9843"/>
      <c r="J66" s="9844"/>
      <c r="K66" s="9842"/>
      <c r="L66" s="9842"/>
      <c r="M66" s="9842"/>
      <c r="N66" s="9842"/>
      <c r="O66" s="9842"/>
      <c r="P66" s="9845"/>
    </row>
    <row r="67" spans="1:16" x14ac:dyDescent="0.2">
      <c r="A67" s="9846" t="s">
        <v>28</v>
      </c>
      <c r="B67" s="9847"/>
      <c r="C67" s="9847"/>
      <c r="D67" s="9848"/>
      <c r="E67" s="9849"/>
      <c r="F67" s="9847"/>
      <c r="G67" s="9847"/>
      <c r="H67" s="9849"/>
      <c r="I67" s="9848"/>
      <c r="J67" s="9850"/>
      <c r="K67" s="9847"/>
      <c r="L67" s="9847"/>
      <c r="M67" s="9847"/>
      <c r="N67" s="9847"/>
      <c r="O67" s="9847"/>
      <c r="P67" s="9851"/>
    </row>
    <row r="68" spans="1:16" x14ac:dyDescent="0.2">
      <c r="A68" s="9852"/>
      <c r="B68" s="9853"/>
      <c r="C68" s="9853"/>
      <c r="D68" s="9853"/>
      <c r="E68" s="9853"/>
      <c r="F68" s="9853"/>
      <c r="G68" s="9853"/>
      <c r="H68" s="9853"/>
      <c r="I68" s="9853"/>
      <c r="J68" s="9853"/>
      <c r="K68" s="9853"/>
      <c r="L68" s="9854"/>
      <c r="M68" s="9854"/>
      <c r="N68" s="9854"/>
      <c r="O68" s="9854"/>
      <c r="P68" s="9855"/>
    </row>
    <row r="69" spans="1:16" x14ac:dyDescent="0.2">
      <c r="A69" s="8892"/>
      <c r="B69" s="8767"/>
      <c r="C69" s="8767"/>
      <c r="D69" s="8769"/>
      <c r="E69" s="8893"/>
      <c r="F69" s="8767"/>
      <c r="G69" s="8767"/>
      <c r="H69" s="8893"/>
      <c r="I69" s="8769"/>
      <c r="J69" s="8698"/>
      <c r="K69" s="8767"/>
      <c r="L69" s="8767"/>
      <c r="M69" s="8767"/>
      <c r="N69" s="8767"/>
      <c r="O69" s="8767"/>
      <c r="P69" s="8763"/>
    </row>
    <row r="70" spans="1:16" x14ac:dyDescent="0.2">
      <c r="A70" s="8781"/>
      <c r="B70" s="8767"/>
      <c r="C70" s="8767"/>
      <c r="D70" s="8769"/>
      <c r="E70" s="8893"/>
      <c r="F70" s="8767"/>
      <c r="G70" s="8767"/>
      <c r="H70" s="8893"/>
      <c r="I70" s="8769"/>
      <c r="J70" s="8767"/>
      <c r="K70" s="8767"/>
      <c r="L70" s="8767"/>
      <c r="M70" s="8767"/>
      <c r="N70" s="8767"/>
      <c r="O70" s="8767"/>
      <c r="P70" s="8763"/>
    </row>
    <row r="71" spans="1:16" x14ac:dyDescent="0.2">
      <c r="A71" s="9856"/>
      <c r="B71" s="9857"/>
      <c r="C71" s="9857"/>
      <c r="D71" s="9858"/>
      <c r="E71" s="9859"/>
      <c r="F71" s="9857"/>
      <c r="G71" s="9857"/>
      <c r="H71" s="9859"/>
      <c r="I71" s="9858"/>
      <c r="J71" s="9857"/>
      <c r="K71" s="9857"/>
      <c r="L71" s="9857"/>
      <c r="M71" s="9857"/>
      <c r="N71" s="9857"/>
      <c r="O71" s="9857"/>
      <c r="P71" s="9860"/>
    </row>
    <row r="72" spans="1:16" x14ac:dyDescent="0.2">
      <c r="A72" s="8781"/>
      <c r="B72" s="8767"/>
      <c r="C72" s="8767"/>
      <c r="D72" s="8769"/>
      <c r="E72" s="8893"/>
      <c r="F72" s="8767"/>
      <c r="G72" s="8767"/>
      <c r="H72" s="8893"/>
      <c r="I72" s="8769"/>
      <c r="J72" s="8767"/>
      <c r="K72" s="8767"/>
      <c r="L72" s="8767"/>
      <c r="M72" s="8767" t="s">
        <v>29</v>
      </c>
      <c r="N72" s="8767"/>
      <c r="O72" s="8767"/>
      <c r="P72" s="8763"/>
    </row>
    <row r="73" spans="1:16" x14ac:dyDescent="0.2">
      <c r="A73" s="9861"/>
      <c r="B73" s="9862"/>
      <c r="C73" s="9862"/>
      <c r="D73" s="9863"/>
      <c r="E73" s="9864"/>
      <c r="F73" s="9862"/>
      <c r="G73" s="9862"/>
      <c r="H73" s="9864"/>
      <c r="I73" s="9863"/>
      <c r="J73" s="9862"/>
      <c r="K73" s="9862"/>
      <c r="L73" s="9862"/>
      <c r="M73" s="9862" t="s">
        <v>30</v>
      </c>
      <c r="N73" s="9862"/>
      <c r="O73" s="9862"/>
      <c r="P73" s="9865"/>
    </row>
    <row r="74" spans="1:16" x14ac:dyDescent="0.2">
      <c r="E74" s="9866"/>
      <c r="H74" s="9866"/>
    </row>
    <row r="75" spans="1:16" ht="15.75" x14ac:dyDescent="0.25">
      <c r="C75" s="8797"/>
      <c r="E75" s="8899"/>
      <c r="H75" s="8899"/>
    </row>
    <row r="76" spans="1:16" ht="15.75" x14ac:dyDescent="0.25">
      <c r="E76" s="8899"/>
      <c r="H76" s="8899"/>
    </row>
    <row r="77" spans="1:16" ht="15.75" x14ac:dyDescent="0.25">
      <c r="E77" s="8899"/>
      <c r="H77" s="8899"/>
    </row>
    <row r="78" spans="1:16" x14ac:dyDescent="0.2">
      <c r="E78" s="9867"/>
      <c r="H78" s="9867"/>
    </row>
    <row r="79" spans="1:16" ht="15.75" x14ac:dyDescent="0.25">
      <c r="E79" s="8899"/>
      <c r="H79" s="8899"/>
    </row>
    <row r="80" spans="1:16" ht="15.75" x14ac:dyDescent="0.25">
      <c r="E80" s="8899"/>
      <c r="H80" s="8899"/>
    </row>
    <row r="81" spans="5:13" ht="15.75" x14ac:dyDescent="0.25">
      <c r="E81" s="8899"/>
      <c r="H81" s="8899"/>
    </row>
    <row r="82" spans="5:13" ht="15.75" x14ac:dyDescent="0.25">
      <c r="E82" s="8899"/>
      <c r="H82" s="8899"/>
    </row>
    <row r="83" spans="5:13" x14ac:dyDescent="0.2">
      <c r="E83" s="9868"/>
      <c r="H83" s="9868"/>
    </row>
    <row r="84" spans="5:13" ht="15.75" x14ac:dyDescent="0.25">
      <c r="E84" s="8899"/>
      <c r="H84" s="8899"/>
    </row>
    <row r="85" spans="5:13" ht="15.75" x14ac:dyDescent="0.25">
      <c r="E85" s="8899"/>
      <c r="H85" s="8899"/>
    </row>
    <row r="86" spans="5:13" x14ac:dyDescent="0.2">
      <c r="E86" s="9869"/>
      <c r="H86" s="9869"/>
    </row>
    <row r="87" spans="5:13" x14ac:dyDescent="0.2">
      <c r="E87" s="9870"/>
      <c r="H87" s="9870"/>
    </row>
    <row r="88" spans="5:13" ht="15.75" x14ac:dyDescent="0.25">
      <c r="E88" s="8899"/>
      <c r="H88" s="8899"/>
    </row>
    <row r="89" spans="5:13" x14ac:dyDescent="0.2">
      <c r="E89" s="9871"/>
      <c r="H89" s="9871"/>
    </row>
    <row r="90" spans="5:13" ht="15.75" x14ac:dyDescent="0.25">
      <c r="E90" s="8899"/>
      <c r="H90" s="8899"/>
    </row>
    <row r="91" spans="5:13" ht="15.75" x14ac:dyDescent="0.25">
      <c r="E91" s="8899"/>
      <c r="H91" s="8899"/>
    </row>
    <row r="92" spans="5:13" ht="15.75" x14ac:dyDescent="0.25">
      <c r="E92" s="8899"/>
      <c r="H92" s="8899"/>
    </row>
    <row r="93" spans="5:13" ht="15.75" x14ac:dyDescent="0.25">
      <c r="E93" s="8899"/>
      <c r="H93" s="8899"/>
    </row>
    <row r="94" spans="5:13" ht="15.75" x14ac:dyDescent="0.25">
      <c r="E94" s="8899"/>
      <c r="H94" s="8899"/>
    </row>
    <row r="95" spans="5:13" x14ac:dyDescent="0.2">
      <c r="E95" s="9872"/>
      <c r="H95" s="9872"/>
    </row>
    <row r="96" spans="5:13" x14ac:dyDescent="0.2">
      <c r="E96" s="9873"/>
      <c r="H96" s="9873"/>
      <c r="M96" s="9874" t="s">
        <v>8</v>
      </c>
    </row>
    <row r="97" spans="5:14" ht="15.75" x14ac:dyDescent="0.25">
      <c r="E97" s="8899"/>
      <c r="H97" s="8899"/>
    </row>
    <row r="98" spans="5:14" x14ac:dyDescent="0.2">
      <c r="E98" s="9875"/>
      <c r="H98" s="9875"/>
    </row>
    <row r="99" spans="5:14" x14ac:dyDescent="0.2">
      <c r="E99" s="9876"/>
      <c r="H99" s="9876"/>
    </row>
    <row r="101" spans="5:14" x14ac:dyDescent="0.2">
      <c r="N101" s="9877"/>
    </row>
    <row r="126" spans="4:4" x14ac:dyDescent="0.2">
      <c r="D126" s="9878"/>
    </row>
  </sheetData>
  <mergeCells count="1">
    <mergeCell ref="Q27:R27"/>
  </mergeCells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1"/>
  </cols>
  <sheetData>
    <row r="1" spans="1:16" ht="12.75" customHeight="1" x14ac:dyDescent="0.2">
      <c r="A1" s="8754"/>
      <c r="B1" s="8755"/>
      <c r="C1" s="8755"/>
      <c r="D1" s="8756"/>
      <c r="E1" s="8755"/>
      <c r="F1" s="8755"/>
      <c r="G1" s="8755"/>
      <c r="H1" s="8755"/>
      <c r="I1" s="8756"/>
      <c r="J1" s="8755"/>
      <c r="K1" s="8755"/>
      <c r="L1" s="8755"/>
      <c r="M1" s="8755"/>
      <c r="N1" s="8755"/>
      <c r="O1" s="8755"/>
      <c r="P1" s="8757"/>
    </row>
    <row r="2" spans="1:16" ht="12.75" customHeight="1" x14ac:dyDescent="0.2">
      <c r="A2" s="9879" t="s">
        <v>0</v>
      </c>
      <c r="B2" s="9880"/>
      <c r="C2" s="9880"/>
      <c r="D2" s="9880"/>
      <c r="E2" s="9880"/>
      <c r="F2" s="9880"/>
      <c r="G2" s="9880"/>
      <c r="H2" s="9880"/>
      <c r="I2" s="9880"/>
      <c r="J2" s="9880"/>
      <c r="K2" s="9880"/>
      <c r="L2" s="9880"/>
      <c r="M2" s="9880"/>
      <c r="N2" s="9880"/>
      <c r="O2" s="9880"/>
      <c r="P2" s="9881"/>
    </row>
    <row r="3" spans="1:16" ht="12.75" customHeight="1" x14ac:dyDescent="0.2">
      <c r="A3" s="8761"/>
      <c r="B3" s="8762"/>
      <c r="C3" s="8762"/>
      <c r="D3" s="8762"/>
      <c r="E3" s="8762"/>
      <c r="F3" s="8762"/>
      <c r="G3" s="8762"/>
      <c r="H3" s="8762"/>
      <c r="I3" s="8762"/>
      <c r="J3" s="8762"/>
      <c r="K3" s="8762"/>
      <c r="L3" s="8762"/>
      <c r="M3" s="8762"/>
      <c r="N3" s="8762"/>
      <c r="O3" s="8762"/>
      <c r="P3" s="8763"/>
    </row>
    <row r="4" spans="1:16" ht="12.75" customHeight="1" x14ac:dyDescent="0.2">
      <c r="A4" s="8764" t="s">
        <v>145</v>
      </c>
      <c r="B4" s="8765"/>
      <c r="C4" s="8765"/>
      <c r="D4" s="8765"/>
      <c r="E4" s="8765"/>
      <c r="F4" s="8765"/>
      <c r="G4" s="8765"/>
      <c r="H4" s="8765"/>
      <c r="I4" s="8765"/>
      <c r="J4" s="8766"/>
      <c r="K4" s="8767"/>
      <c r="L4" s="8767"/>
      <c r="M4" s="8767"/>
      <c r="N4" s="8767"/>
      <c r="O4" s="8767"/>
      <c r="P4" s="8763"/>
    </row>
    <row r="5" spans="1:16" ht="12.75" customHeight="1" x14ac:dyDescent="0.2">
      <c r="A5" s="8768"/>
      <c r="B5" s="8767"/>
      <c r="C5" s="8767"/>
      <c r="D5" s="8769"/>
      <c r="E5" s="8767"/>
      <c r="F5" s="8767"/>
      <c r="G5" s="8767"/>
      <c r="H5" s="8767"/>
      <c r="I5" s="8769"/>
      <c r="J5" s="8767"/>
      <c r="K5" s="8767"/>
      <c r="L5" s="8767"/>
      <c r="M5" s="8767"/>
      <c r="N5" s="8767"/>
      <c r="O5" s="8767"/>
      <c r="P5" s="8763"/>
    </row>
    <row r="6" spans="1:16" ht="12.75" customHeight="1" x14ac:dyDescent="0.2">
      <c r="A6" s="8768" t="s">
        <v>2</v>
      </c>
      <c r="B6" s="8767"/>
      <c r="C6" s="8767"/>
      <c r="D6" s="8769"/>
      <c r="E6" s="8767"/>
      <c r="F6" s="8767"/>
      <c r="G6" s="8767"/>
      <c r="H6" s="8767"/>
      <c r="I6" s="8769"/>
      <c r="J6" s="8767"/>
      <c r="K6" s="8767"/>
      <c r="L6" s="8767"/>
      <c r="M6" s="8767"/>
      <c r="N6" s="8767"/>
      <c r="O6" s="8767"/>
      <c r="P6" s="8763"/>
    </row>
    <row r="7" spans="1:16" ht="12.75" customHeight="1" x14ac:dyDescent="0.2">
      <c r="A7" s="8768" t="s">
        <v>3</v>
      </c>
      <c r="B7" s="8767"/>
      <c r="C7" s="8767"/>
      <c r="D7" s="8769"/>
      <c r="E7" s="8767"/>
      <c r="F7" s="8767"/>
      <c r="G7" s="8767"/>
      <c r="H7" s="8767"/>
      <c r="I7" s="8769"/>
      <c r="J7" s="8767"/>
      <c r="K7" s="8767"/>
      <c r="L7" s="8767"/>
      <c r="M7" s="8767"/>
      <c r="N7" s="8767"/>
      <c r="O7" s="8767"/>
      <c r="P7" s="8763"/>
    </row>
    <row r="8" spans="1:16" ht="12.75" customHeight="1" x14ac:dyDescent="0.2">
      <c r="A8" s="8768" t="s">
        <v>4</v>
      </c>
      <c r="B8" s="8767"/>
      <c r="C8" s="8767"/>
      <c r="D8" s="8769"/>
      <c r="E8" s="8767"/>
      <c r="F8" s="8767"/>
      <c r="G8" s="8767"/>
      <c r="H8" s="8767"/>
      <c r="I8" s="8769"/>
      <c r="J8" s="8767"/>
      <c r="K8" s="8767"/>
      <c r="L8" s="8767"/>
      <c r="M8" s="8767"/>
      <c r="N8" s="8767"/>
      <c r="O8" s="8767"/>
      <c r="P8" s="8763"/>
    </row>
    <row r="9" spans="1:16" ht="12.75" customHeight="1" x14ac:dyDescent="0.2">
      <c r="A9" s="9882" t="s">
        <v>5</v>
      </c>
      <c r="B9" s="9883"/>
      <c r="C9" s="9883"/>
      <c r="D9" s="9884"/>
      <c r="E9" s="9883"/>
      <c r="F9" s="9883"/>
      <c r="G9" s="9883"/>
      <c r="H9" s="9883"/>
      <c r="I9" s="9884"/>
      <c r="J9" s="9883"/>
      <c r="K9" s="9883"/>
      <c r="L9" s="9883"/>
      <c r="M9" s="9883"/>
      <c r="N9" s="9883"/>
      <c r="O9" s="9883"/>
      <c r="P9" s="9885"/>
    </row>
    <row r="10" spans="1:16" ht="12.75" customHeight="1" x14ac:dyDescent="0.2">
      <c r="A10" s="8768" t="s">
        <v>6</v>
      </c>
      <c r="B10" s="8767"/>
      <c r="C10" s="8767"/>
      <c r="D10" s="8769"/>
      <c r="E10" s="8767"/>
      <c r="F10" s="8767"/>
      <c r="G10" s="8767"/>
      <c r="H10" s="8767"/>
      <c r="I10" s="8769"/>
      <c r="J10" s="8767"/>
      <c r="K10" s="8767"/>
      <c r="L10" s="8767"/>
      <c r="M10" s="8767"/>
      <c r="N10" s="8767"/>
      <c r="O10" s="8767"/>
      <c r="P10" s="8763"/>
    </row>
    <row r="11" spans="1:16" ht="12.75" customHeight="1" x14ac:dyDescent="0.2">
      <c r="A11" s="8768"/>
      <c r="B11" s="8767"/>
      <c r="C11" s="8767"/>
      <c r="D11" s="8769"/>
      <c r="E11" s="8767"/>
      <c r="F11" s="8767"/>
      <c r="G11" s="8336"/>
      <c r="H11" s="8767"/>
      <c r="I11" s="8769"/>
      <c r="J11" s="8767"/>
      <c r="K11" s="8767"/>
      <c r="L11" s="8767"/>
      <c r="M11" s="8767"/>
      <c r="N11" s="8767"/>
      <c r="O11" s="8767"/>
      <c r="P11" s="8763"/>
    </row>
    <row r="12" spans="1:16" ht="12.75" customHeight="1" x14ac:dyDescent="0.2">
      <c r="A12" s="9886" t="s">
        <v>146</v>
      </c>
      <c r="B12" s="9887"/>
      <c r="C12" s="9887"/>
      <c r="D12" s="9888"/>
      <c r="E12" s="9887" t="s">
        <v>8</v>
      </c>
      <c r="F12" s="9887"/>
      <c r="G12" s="9887"/>
      <c r="H12" s="9887"/>
      <c r="I12" s="9888"/>
      <c r="J12" s="9887"/>
      <c r="K12" s="9887"/>
      <c r="L12" s="9887"/>
      <c r="M12" s="9887"/>
      <c r="N12" s="9889" t="s">
        <v>147</v>
      </c>
      <c r="O12" s="9887"/>
      <c r="P12" s="9890"/>
    </row>
    <row r="13" spans="1:16" ht="12.75" customHeight="1" x14ac:dyDescent="0.2">
      <c r="A13" s="8768"/>
      <c r="B13" s="8767"/>
      <c r="C13" s="8767"/>
      <c r="D13" s="8769"/>
      <c r="E13" s="8767"/>
      <c r="F13" s="8767"/>
      <c r="G13" s="8767"/>
      <c r="H13" s="8767"/>
      <c r="I13" s="8769"/>
      <c r="J13" s="8767"/>
      <c r="K13" s="8767"/>
      <c r="L13" s="8767"/>
      <c r="M13" s="8767"/>
      <c r="N13" s="8767"/>
      <c r="O13" s="8767"/>
      <c r="P13" s="8763"/>
    </row>
    <row r="14" spans="1:16" ht="12.75" customHeight="1" x14ac:dyDescent="0.2">
      <c r="A14" s="9891" t="s">
        <v>10</v>
      </c>
      <c r="B14" s="9892"/>
      <c r="C14" s="9892"/>
      <c r="D14" s="9893"/>
      <c r="E14" s="9892"/>
      <c r="F14" s="9892"/>
      <c r="G14" s="9892"/>
      <c r="H14" s="9892"/>
      <c r="I14" s="9893"/>
      <c r="J14" s="9892"/>
      <c r="K14" s="9892"/>
      <c r="L14" s="9892"/>
      <c r="M14" s="9892"/>
      <c r="N14" s="9894"/>
      <c r="O14" s="9895"/>
      <c r="P14" s="9896"/>
    </row>
    <row r="15" spans="1:16" ht="12.75" customHeight="1" x14ac:dyDescent="0.2">
      <c r="A15" s="8781"/>
      <c r="B15" s="8767"/>
      <c r="C15" s="8767"/>
      <c r="D15" s="8769"/>
      <c r="E15" s="8767"/>
      <c r="F15" s="8767"/>
      <c r="G15" s="8767"/>
      <c r="H15" s="8767"/>
      <c r="I15" s="8769"/>
      <c r="J15" s="8767"/>
      <c r="K15" s="8767"/>
      <c r="L15" s="8767"/>
      <c r="M15" s="8767"/>
      <c r="N15" s="8782" t="s">
        <v>11</v>
      </c>
      <c r="O15" s="8783" t="s">
        <v>12</v>
      </c>
      <c r="P15" s="8763"/>
    </row>
    <row r="16" spans="1:16" ht="12.75" customHeight="1" x14ac:dyDescent="0.2">
      <c r="A16" s="9897" t="s">
        <v>13</v>
      </c>
      <c r="B16" s="9898"/>
      <c r="C16" s="9898"/>
      <c r="D16" s="9899"/>
      <c r="E16" s="9898"/>
      <c r="F16" s="9898"/>
      <c r="G16" s="9898"/>
      <c r="H16" s="9898"/>
      <c r="I16" s="9899"/>
      <c r="J16" s="9898"/>
      <c r="K16" s="9898"/>
      <c r="L16" s="9898"/>
      <c r="M16" s="9898"/>
      <c r="N16" s="9900"/>
      <c r="O16" s="9901"/>
      <c r="P16" s="9901"/>
    </row>
    <row r="17" spans="1:47" ht="12.75" customHeight="1" x14ac:dyDescent="0.2">
      <c r="A17" s="9902" t="s">
        <v>14</v>
      </c>
      <c r="B17" s="9903"/>
      <c r="C17" s="9903"/>
      <c r="D17" s="9904"/>
      <c r="E17" s="9903"/>
      <c r="F17" s="9903"/>
      <c r="G17" s="9903"/>
      <c r="H17" s="9903"/>
      <c r="I17" s="9904"/>
      <c r="J17" s="9903"/>
      <c r="K17" s="9903"/>
      <c r="L17" s="9903"/>
      <c r="M17" s="9903"/>
      <c r="N17" s="9905" t="s">
        <v>15</v>
      </c>
      <c r="O17" s="9906" t="s">
        <v>16</v>
      </c>
      <c r="P17" s="9907"/>
    </row>
    <row r="18" spans="1:47" ht="12.75" customHeight="1" x14ac:dyDescent="0.2">
      <c r="A18" s="9908"/>
      <c r="B18" s="9909"/>
      <c r="C18" s="9909"/>
      <c r="D18" s="9910"/>
      <c r="E18" s="9909"/>
      <c r="F18" s="9909"/>
      <c r="G18" s="9909"/>
      <c r="H18" s="9909"/>
      <c r="I18" s="9910"/>
      <c r="J18" s="9909"/>
      <c r="K18" s="9909"/>
      <c r="L18" s="9909"/>
      <c r="M18" s="9909"/>
      <c r="N18" s="9911"/>
      <c r="O18" s="9912"/>
      <c r="P18" s="9913" t="s">
        <v>8</v>
      </c>
    </row>
    <row r="19" spans="1:47" ht="12.75" customHeight="1" x14ac:dyDescent="0.2">
      <c r="A19" s="8781"/>
      <c r="B19" s="8767"/>
      <c r="C19" s="8767"/>
      <c r="D19" s="8769"/>
      <c r="E19" s="8767"/>
      <c r="F19" s="8767"/>
      <c r="G19" s="8767"/>
      <c r="H19" s="8767"/>
      <c r="I19" s="8769"/>
      <c r="J19" s="8767"/>
      <c r="K19" s="8797"/>
      <c r="L19" s="8767" t="s">
        <v>17</v>
      </c>
      <c r="M19" s="8767"/>
      <c r="N19" s="8798"/>
      <c r="O19" s="8799"/>
      <c r="P19" s="8763"/>
      <c r="AU19" s="8800"/>
    </row>
    <row r="20" spans="1:47" ht="12.75" customHeight="1" x14ac:dyDescent="0.2">
      <c r="A20" s="9914"/>
      <c r="B20" s="9915"/>
      <c r="C20" s="9915"/>
      <c r="D20" s="9916"/>
      <c r="E20" s="9915"/>
      <c r="F20" s="9915"/>
      <c r="G20" s="9915"/>
      <c r="H20" s="9915"/>
      <c r="I20" s="9916"/>
      <c r="J20" s="9915"/>
      <c r="K20" s="9915"/>
      <c r="L20" s="9915"/>
      <c r="M20" s="9915"/>
      <c r="N20" s="9917"/>
      <c r="O20" s="9918"/>
      <c r="P20" s="9919"/>
    </row>
    <row r="21" spans="1:47" ht="12.75" customHeight="1" x14ac:dyDescent="0.2">
      <c r="A21" s="8768"/>
      <c r="B21" s="8767"/>
      <c r="C21" s="8762"/>
      <c r="D21" s="8762"/>
      <c r="E21" s="8767"/>
      <c r="F21" s="8767"/>
      <c r="G21" s="8767"/>
      <c r="H21" s="8767" t="s">
        <v>8</v>
      </c>
      <c r="I21" s="8769"/>
      <c r="J21" s="8767"/>
      <c r="K21" s="8767"/>
      <c r="L21" s="8767"/>
      <c r="M21" s="8767"/>
      <c r="N21" s="8803"/>
      <c r="O21" s="8804"/>
      <c r="P21" s="8763"/>
    </row>
    <row r="22" spans="1:47" ht="12.75" customHeight="1" x14ac:dyDescent="0.2">
      <c r="A22" s="8781"/>
      <c r="B22" s="8767"/>
      <c r="C22" s="8767"/>
      <c r="D22" s="8769"/>
      <c r="E22" s="8767"/>
      <c r="F22" s="8767"/>
      <c r="G22" s="8767"/>
      <c r="H22" s="8767"/>
      <c r="I22" s="8769"/>
      <c r="J22" s="8767"/>
      <c r="K22" s="8767"/>
      <c r="L22" s="8767"/>
      <c r="M22" s="8767"/>
      <c r="N22" s="8767"/>
      <c r="O22" s="8767"/>
      <c r="P22" s="8763"/>
    </row>
    <row r="23" spans="1:47" ht="12.75" customHeight="1" x14ac:dyDescent="0.2">
      <c r="A23" s="9920" t="s">
        <v>18</v>
      </c>
      <c r="B23" s="9921"/>
      <c r="C23" s="9921"/>
      <c r="D23" s="9922"/>
      <c r="E23" s="9923" t="s">
        <v>19</v>
      </c>
      <c r="F23" s="9923"/>
      <c r="G23" s="9923"/>
      <c r="H23" s="9923"/>
      <c r="I23" s="9923"/>
      <c r="J23" s="9923"/>
      <c r="K23" s="9923"/>
      <c r="L23" s="9923"/>
      <c r="M23" s="9921"/>
      <c r="N23" s="9921"/>
      <c r="O23" s="9921"/>
      <c r="P23" s="9924"/>
    </row>
    <row r="24" spans="1:47" ht="15.75" x14ac:dyDescent="0.25">
      <c r="A24" s="8781"/>
      <c r="B24" s="8767"/>
      <c r="C24" s="8767"/>
      <c r="D24" s="8769"/>
      <c r="E24" s="8806" t="s">
        <v>20</v>
      </c>
      <c r="F24" s="8806"/>
      <c r="G24" s="8806"/>
      <c r="H24" s="8806"/>
      <c r="I24" s="8806"/>
      <c r="J24" s="8806"/>
      <c r="K24" s="8806"/>
      <c r="L24" s="8806"/>
      <c r="M24" s="8767"/>
      <c r="N24" s="8767"/>
      <c r="O24" s="8767"/>
      <c r="P24" s="8763"/>
    </row>
    <row r="25" spans="1:47" ht="12.75" customHeight="1" x14ac:dyDescent="0.2">
      <c r="A25" s="8411"/>
      <c r="B25" s="8412" t="s">
        <v>21</v>
      </c>
      <c r="C25" s="8413"/>
      <c r="D25" s="8413"/>
      <c r="E25" s="8413"/>
      <c r="F25" s="8413"/>
      <c r="G25" s="8413"/>
      <c r="H25" s="8413"/>
      <c r="I25" s="8413"/>
      <c r="J25" s="8413"/>
      <c r="K25" s="8413"/>
      <c r="L25" s="8413"/>
      <c r="M25" s="8413"/>
      <c r="N25" s="8413"/>
      <c r="O25" s="8767"/>
      <c r="P25" s="8763"/>
    </row>
    <row r="26" spans="1:47" ht="12.75" customHeight="1" x14ac:dyDescent="0.2">
      <c r="A26" s="8420" t="s">
        <v>22</v>
      </c>
      <c r="B26" s="8421" t="s">
        <v>23</v>
      </c>
      <c r="C26" s="8421"/>
      <c r="D26" s="8420" t="s">
        <v>24</v>
      </c>
      <c r="E26" s="8420" t="s">
        <v>25</v>
      </c>
      <c r="F26" s="8420" t="s">
        <v>22</v>
      </c>
      <c r="G26" s="8421" t="s">
        <v>23</v>
      </c>
      <c r="H26" s="8421"/>
      <c r="I26" s="8420" t="s">
        <v>24</v>
      </c>
      <c r="J26" s="8420" t="s">
        <v>25</v>
      </c>
      <c r="K26" s="8420" t="s">
        <v>22</v>
      </c>
      <c r="L26" s="8421" t="s">
        <v>23</v>
      </c>
      <c r="M26" s="8421"/>
      <c r="N26" s="8418" t="s">
        <v>24</v>
      </c>
      <c r="O26" s="8420" t="s">
        <v>25</v>
      </c>
      <c r="P26" s="8763"/>
    </row>
    <row r="27" spans="1:47" ht="12.75" customHeight="1" x14ac:dyDescent="0.2">
      <c r="A27" s="8420"/>
      <c r="B27" s="8421" t="s">
        <v>26</v>
      </c>
      <c r="C27" s="8421" t="s">
        <v>2</v>
      </c>
      <c r="D27" s="8420"/>
      <c r="E27" s="8420"/>
      <c r="F27" s="8420"/>
      <c r="G27" s="8421" t="s">
        <v>26</v>
      </c>
      <c r="H27" s="8421" t="s">
        <v>2</v>
      </c>
      <c r="I27" s="8420"/>
      <c r="J27" s="8420"/>
      <c r="K27" s="8420"/>
      <c r="L27" s="8421" t="s">
        <v>26</v>
      </c>
      <c r="M27" s="8421" t="s">
        <v>2</v>
      </c>
      <c r="N27" s="8422"/>
      <c r="O27" s="8420"/>
      <c r="P27" s="8763"/>
      <c r="Q27" s="10730" t="s">
        <v>161</v>
      </c>
      <c r="R27" s="10731"/>
      <c r="S27" s="1" t="s">
        <v>162</v>
      </c>
    </row>
    <row r="28" spans="1:47" ht="12.75" customHeight="1" x14ac:dyDescent="0.2">
      <c r="A28" s="9925">
        <v>1</v>
      </c>
      <c r="B28" s="9926">
        <v>0</v>
      </c>
      <c r="C28" s="9927">
        <v>0.15</v>
      </c>
      <c r="D28" s="9928">
        <v>16000</v>
      </c>
      <c r="E28" s="9929">
        <f t="shared" ref="E28:E59" si="0">D28*(100-2.53)/100</f>
        <v>15595.2</v>
      </c>
      <c r="F28" s="9930">
        <v>33</v>
      </c>
      <c r="G28" s="9931">
        <v>8</v>
      </c>
      <c r="H28" s="9931">
        <v>8.15</v>
      </c>
      <c r="I28" s="9928">
        <v>16000</v>
      </c>
      <c r="J28" s="9929">
        <f t="shared" ref="J28:J59" si="1">I28*(100-2.53)/100</f>
        <v>15595.2</v>
      </c>
      <c r="K28" s="9930">
        <v>65</v>
      </c>
      <c r="L28" s="9931">
        <v>16</v>
      </c>
      <c r="M28" s="9931">
        <v>16.149999999999999</v>
      </c>
      <c r="N28" s="9928">
        <v>16000</v>
      </c>
      <c r="O28" s="9929">
        <f t="shared" ref="O28:O59" si="2">N28*(100-2.53)/100</f>
        <v>15595.2</v>
      </c>
      <c r="P28" s="9932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8666">
        <v>2</v>
      </c>
      <c r="B29" s="8666">
        <v>0.15</v>
      </c>
      <c r="C29" s="8564">
        <v>0.3</v>
      </c>
      <c r="D29" s="8800">
        <v>16000</v>
      </c>
      <c r="E29" s="8807">
        <f t="shared" si="0"/>
        <v>15595.2</v>
      </c>
      <c r="F29" s="8671">
        <v>34</v>
      </c>
      <c r="G29" s="8672">
        <v>8.15</v>
      </c>
      <c r="H29" s="8672">
        <v>8.3000000000000007</v>
      </c>
      <c r="I29" s="8800">
        <v>16000</v>
      </c>
      <c r="J29" s="8807">
        <f t="shared" si="1"/>
        <v>15595.2</v>
      </c>
      <c r="K29" s="8671">
        <v>66</v>
      </c>
      <c r="L29" s="8672">
        <v>16.149999999999999</v>
      </c>
      <c r="M29" s="8672">
        <v>16.3</v>
      </c>
      <c r="N29" s="8800">
        <v>16000</v>
      </c>
      <c r="O29" s="8807">
        <f t="shared" si="2"/>
        <v>15595.2</v>
      </c>
      <c r="P29" s="8763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9933">
        <v>3</v>
      </c>
      <c r="B30" s="9934">
        <v>0.3</v>
      </c>
      <c r="C30" s="9935">
        <v>0.45</v>
      </c>
      <c r="D30" s="9936">
        <v>16000</v>
      </c>
      <c r="E30" s="9937">
        <f t="shared" si="0"/>
        <v>15595.2</v>
      </c>
      <c r="F30" s="9938">
        <v>35</v>
      </c>
      <c r="G30" s="9939">
        <v>8.3000000000000007</v>
      </c>
      <c r="H30" s="9939">
        <v>8.4499999999999993</v>
      </c>
      <c r="I30" s="9936">
        <v>16000</v>
      </c>
      <c r="J30" s="9937">
        <f t="shared" si="1"/>
        <v>15595.2</v>
      </c>
      <c r="K30" s="9938">
        <v>67</v>
      </c>
      <c r="L30" s="9939">
        <v>16.3</v>
      </c>
      <c r="M30" s="9939">
        <v>16.45</v>
      </c>
      <c r="N30" s="9936">
        <v>16000</v>
      </c>
      <c r="O30" s="9937">
        <f t="shared" si="2"/>
        <v>15595.2</v>
      </c>
      <c r="P30" s="9940"/>
      <c r="Q30" s="8564">
        <v>2</v>
      </c>
      <c r="R30" s="8667">
        <v>2.15</v>
      </c>
      <c r="S30" s="10733">
        <f>AVERAGE(D36:D39)</f>
        <v>16000</v>
      </c>
      <c r="V30" s="9941"/>
    </row>
    <row r="31" spans="1:47" ht="12.75" customHeight="1" x14ac:dyDescent="0.2">
      <c r="A31" s="8666">
        <v>4</v>
      </c>
      <c r="B31" s="8666">
        <v>0.45</v>
      </c>
      <c r="C31" s="8672">
        <v>1</v>
      </c>
      <c r="D31" s="8800">
        <v>16000</v>
      </c>
      <c r="E31" s="8807">
        <f t="shared" si="0"/>
        <v>15595.2</v>
      </c>
      <c r="F31" s="8671">
        <v>36</v>
      </c>
      <c r="G31" s="8672">
        <v>8.4499999999999993</v>
      </c>
      <c r="H31" s="8672">
        <v>9</v>
      </c>
      <c r="I31" s="8800">
        <v>16000</v>
      </c>
      <c r="J31" s="8807">
        <f t="shared" si="1"/>
        <v>15595.2</v>
      </c>
      <c r="K31" s="8671">
        <v>68</v>
      </c>
      <c r="L31" s="8672">
        <v>16.45</v>
      </c>
      <c r="M31" s="8672">
        <v>17</v>
      </c>
      <c r="N31" s="8800">
        <v>16000</v>
      </c>
      <c r="O31" s="8807">
        <f t="shared" si="2"/>
        <v>15595.2</v>
      </c>
      <c r="P31" s="8763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9942">
        <v>5</v>
      </c>
      <c r="B32" s="9943">
        <v>1</v>
      </c>
      <c r="C32" s="9944">
        <v>1.1499999999999999</v>
      </c>
      <c r="D32" s="9945">
        <v>16000</v>
      </c>
      <c r="E32" s="9946">
        <f t="shared" si="0"/>
        <v>15595.2</v>
      </c>
      <c r="F32" s="9947">
        <v>37</v>
      </c>
      <c r="G32" s="9943">
        <v>9</v>
      </c>
      <c r="H32" s="9943">
        <v>9.15</v>
      </c>
      <c r="I32" s="9945">
        <v>16000</v>
      </c>
      <c r="J32" s="9946">
        <f t="shared" si="1"/>
        <v>15595.2</v>
      </c>
      <c r="K32" s="9947">
        <v>69</v>
      </c>
      <c r="L32" s="9943">
        <v>17</v>
      </c>
      <c r="M32" s="9943">
        <v>17.149999999999999</v>
      </c>
      <c r="N32" s="9945">
        <v>16000</v>
      </c>
      <c r="O32" s="9946">
        <f t="shared" si="2"/>
        <v>15595.2</v>
      </c>
      <c r="P32" s="9948"/>
      <c r="Q32" s="8564">
        <v>4</v>
      </c>
      <c r="R32" s="8661">
        <v>4.1500000000000004</v>
      </c>
      <c r="S32" s="10733">
        <f>AVERAGE(D44:D47)</f>
        <v>16000</v>
      </c>
      <c r="AQ32" s="9945"/>
    </row>
    <row r="33" spans="1:19" ht="12.75" customHeight="1" x14ac:dyDescent="0.2">
      <c r="A33" s="9949">
        <v>6</v>
      </c>
      <c r="B33" s="9950">
        <v>1.1499999999999999</v>
      </c>
      <c r="C33" s="9951">
        <v>1.3</v>
      </c>
      <c r="D33" s="9952">
        <v>16000</v>
      </c>
      <c r="E33" s="9953">
        <f t="shared" si="0"/>
        <v>15595.2</v>
      </c>
      <c r="F33" s="9954">
        <v>38</v>
      </c>
      <c r="G33" s="9951">
        <v>9.15</v>
      </c>
      <c r="H33" s="9951">
        <v>9.3000000000000007</v>
      </c>
      <c r="I33" s="9952">
        <v>16000</v>
      </c>
      <c r="J33" s="9953">
        <f t="shared" si="1"/>
        <v>15595.2</v>
      </c>
      <c r="K33" s="9954">
        <v>70</v>
      </c>
      <c r="L33" s="9951">
        <v>17.149999999999999</v>
      </c>
      <c r="M33" s="9951">
        <v>17.3</v>
      </c>
      <c r="N33" s="9952">
        <v>16000</v>
      </c>
      <c r="O33" s="9953">
        <f t="shared" si="2"/>
        <v>15595.2</v>
      </c>
      <c r="P33" s="9955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9956">
        <v>7</v>
      </c>
      <c r="B34" s="9957">
        <v>1.3</v>
      </c>
      <c r="C34" s="9958">
        <v>1.45</v>
      </c>
      <c r="D34" s="9959">
        <v>16000</v>
      </c>
      <c r="E34" s="9960">
        <f t="shared" si="0"/>
        <v>15595.2</v>
      </c>
      <c r="F34" s="9961">
        <v>39</v>
      </c>
      <c r="G34" s="9962">
        <v>9.3000000000000007</v>
      </c>
      <c r="H34" s="9962">
        <v>9.4499999999999993</v>
      </c>
      <c r="I34" s="9959">
        <v>16000</v>
      </c>
      <c r="J34" s="9960">
        <f t="shared" si="1"/>
        <v>15595.2</v>
      </c>
      <c r="K34" s="9961">
        <v>71</v>
      </c>
      <c r="L34" s="9962">
        <v>17.3</v>
      </c>
      <c r="M34" s="9962">
        <v>17.45</v>
      </c>
      <c r="N34" s="9959">
        <v>16000</v>
      </c>
      <c r="O34" s="9960">
        <f t="shared" si="2"/>
        <v>15595.2</v>
      </c>
      <c r="P34" s="9963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8666">
        <v>8</v>
      </c>
      <c r="B35" s="8666">
        <v>1.45</v>
      </c>
      <c r="C35" s="8672">
        <v>2</v>
      </c>
      <c r="D35" s="8800">
        <v>16000</v>
      </c>
      <c r="E35" s="8807">
        <f t="shared" si="0"/>
        <v>15595.2</v>
      </c>
      <c r="F35" s="8671">
        <v>40</v>
      </c>
      <c r="G35" s="8672">
        <v>9.4499999999999993</v>
      </c>
      <c r="H35" s="8672">
        <v>10</v>
      </c>
      <c r="I35" s="8800">
        <v>16000</v>
      </c>
      <c r="J35" s="8807">
        <f t="shared" si="1"/>
        <v>15595.2</v>
      </c>
      <c r="K35" s="8671">
        <v>72</v>
      </c>
      <c r="L35" s="8668">
        <v>17.45</v>
      </c>
      <c r="M35" s="8672">
        <v>18</v>
      </c>
      <c r="N35" s="8800">
        <v>16000</v>
      </c>
      <c r="O35" s="8807">
        <f t="shared" si="2"/>
        <v>15595.2</v>
      </c>
      <c r="P35" s="8763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9964">
        <v>9</v>
      </c>
      <c r="B36" s="9965">
        <v>2</v>
      </c>
      <c r="C36" s="9966">
        <v>2.15</v>
      </c>
      <c r="D36" s="9967">
        <v>16000</v>
      </c>
      <c r="E36" s="9968">
        <f t="shared" si="0"/>
        <v>15595.2</v>
      </c>
      <c r="F36" s="9969">
        <v>41</v>
      </c>
      <c r="G36" s="9970">
        <v>10</v>
      </c>
      <c r="H36" s="9970">
        <v>10.15</v>
      </c>
      <c r="I36" s="9967">
        <v>16000</v>
      </c>
      <c r="J36" s="9968">
        <f t="shared" si="1"/>
        <v>15595.2</v>
      </c>
      <c r="K36" s="9969">
        <v>73</v>
      </c>
      <c r="L36" s="9970">
        <v>18</v>
      </c>
      <c r="M36" s="9970">
        <v>18.149999999999999</v>
      </c>
      <c r="N36" s="9967">
        <v>16000</v>
      </c>
      <c r="O36" s="9968">
        <f t="shared" si="2"/>
        <v>15595.2</v>
      </c>
      <c r="P36" s="9971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8666">
        <v>10</v>
      </c>
      <c r="B37" s="8666">
        <v>2.15</v>
      </c>
      <c r="C37" s="8672">
        <v>2.2999999999999998</v>
      </c>
      <c r="D37" s="8800">
        <v>16000</v>
      </c>
      <c r="E37" s="8807">
        <f t="shared" si="0"/>
        <v>15595.2</v>
      </c>
      <c r="F37" s="8671">
        <v>42</v>
      </c>
      <c r="G37" s="8672">
        <v>10.15</v>
      </c>
      <c r="H37" s="8668">
        <v>10.3</v>
      </c>
      <c r="I37" s="8800">
        <v>16000</v>
      </c>
      <c r="J37" s="8807">
        <f t="shared" si="1"/>
        <v>15595.2</v>
      </c>
      <c r="K37" s="8671">
        <v>74</v>
      </c>
      <c r="L37" s="8668">
        <v>18.149999999999999</v>
      </c>
      <c r="M37" s="8672">
        <v>18.3</v>
      </c>
      <c r="N37" s="8800">
        <v>16000</v>
      </c>
      <c r="O37" s="8807">
        <f t="shared" si="2"/>
        <v>15595.2</v>
      </c>
      <c r="P37" s="8763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8666">
        <v>11</v>
      </c>
      <c r="B38" s="8564">
        <v>2.2999999999999998</v>
      </c>
      <c r="C38" s="8667">
        <v>2.4500000000000002</v>
      </c>
      <c r="D38" s="8800">
        <v>16000</v>
      </c>
      <c r="E38" s="8807">
        <f t="shared" si="0"/>
        <v>15595.2</v>
      </c>
      <c r="F38" s="8671">
        <v>43</v>
      </c>
      <c r="G38" s="8672">
        <v>10.3</v>
      </c>
      <c r="H38" s="8668">
        <v>10.45</v>
      </c>
      <c r="I38" s="8800">
        <v>16000</v>
      </c>
      <c r="J38" s="8807">
        <f t="shared" si="1"/>
        <v>15595.2</v>
      </c>
      <c r="K38" s="8671">
        <v>75</v>
      </c>
      <c r="L38" s="8668">
        <v>18.3</v>
      </c>
      <c r="M38" s="8672">
        <v>18.45</v>
      </c>
      <c r="N38" s="8800">
        <v>16000</v>
      </c>
      <c r="O38" s="8807">
        <f t="shared" si="2"/>
        <v>15595.2</v>
      </c>
      <c r="P38" s="8763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8666">
        <v>12</v>
      </c>
      <c r="B39" s="8666">
        <v>2.4500000000000002</v>
      </c>
      <c r="C39" s="8672">
        <v>3</v>
      </c>
      <c r="D39" s="8800">
        <v>16000</v>
      </c>
      <c r="E39" s="8807">
        <f t="shared" si="0"/>
        <v>15595.2</v>
      </c>
      <c r="F39" s="8671">
        <v>44</v>
      </c>
      <c r="G39" s="8672">
        <v>10.45</v>
      </c>
      <c r="H39" s="8668">
        <v>11</v>
      </c>
      <c r="I39" s="8800">
        <v>16000</v>
      </c>
      <c r="J39" s="8807">
        <f t="shared" si="1"/>
        <v>15595.2</v>
      </c>
      <c r="K39" s="8671">
        <v>76</v>
      </c>
      <c r="L39" s="8668">
        <v>18.45</v>
      </c>
      <c r="M39" s="8672">
        <v>19</v>
      </c>
      <c r="N39" s="8800">
        <v>16000</v>
      </c>
      <c r="O39" s="8807">
        <f t="shared" si="2"/>
        <v>15595.2</v>
      </c>
      <c r="P39" s="8763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9972">
        <v>13</v>
      </c>
      <c r="B40" s="9973">
        <v>3</v>
      </c>
      <c r="C40" s="9974">
        <v>3.15</v>
      </c>
      <c r="D40" s="9975">
        <v>16000</v>
      </c>
      <c r="E40" s="9976">
        <f t="shared" si="0"/>
        <v>15595.2</v>
      </c>
      <c r="F40" s="9977">
        <v>45</v>
      </c>
      <c r="G40" s="9978">
        <v>11</v>
      </c>
      <c r="H40" s="9979">
        <v>11.15</v>
      </c>
      <c r="I40" s="9975">
        <v>16000</v>
      </c>
      <c r="J40" s="9976">
        <f t="shared" si="1"/>
        <v>15595.2</v>
      </c>
      <c r="K40" s="9977">
        <v>77</v>
      </c>
      <c r="L40" s="9979">
        <v>19</v>
      </c>
      <c r="M40" s="9978">
        <v>19.149999999999999</v>
      </c>
      <c r="N40" s="9975">
        <v>16000</v>
      </c>
      <c r="O40" s="9976">
        <f t="shared" si="2"/>
        <v>15595.2</v>
      </c>
      <c r="P40" s="9980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8666">
        <v>14</v>
      </c>
      <c r="B41" s="8666">
        <v>3.15</v>
      </c>
      <c r="C41" s="8668">
        <v>3.3</v>
      </c>
      <c r="D41" s="8800">
        <v>16000</v>
      </c>
      <c r="E41" s="8807">
        <f t="shared" si="0"/>
        <v>15595.2</v>
      </c>
      <c r="F41" s="8671">
        <v>46</v>
      </c>
      <c r="G41" s="8672">
        <v>11.15</v>
      </c>
      <c r="H41" s="8668">
        <v>11.3</v>
      </c>
      <c r="I41" s="8800">
        <v>16000</v>
      </c>
      <c r="J41" s="8807">
        <f t="shared" si="1"/>
        <v>15595.2</v>
      </c>
      <c r="K41" s="8671">
        <v>78</v>
      </c>
      <c r="L41" s="8668">
        <v>19.149999999999999</v>
      </c>
      <c r="M41" s="8672">
        <v>19.3</v>
      </c>
      <c r="N41" s="8800">
        <v>16000</v>
      </c>
      <c r="O41" s="8807">
        <f t="shared" si="2"/>
        <v>15595.2</v>
      </c>
      <c r="P41" s="8763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8666">
        <v>15</v>
      </c>
      <c r="B42" s="8564">
        <v>3.3</v>
      </c>
      <c r="C42" s="8661">
        <v>3.45</v>
      </c>
      <c r="D42" s="8800">
        <v>16000</v>
      </c>
      <c r="E42" s="8807">
        <f t="shared" si="0"/>
        <v>15595.2</v>
      </c>
      <c r="F42" s="8671">
        <v>47</v>
      </c>
      <c r="G42" s="8672">
        <v>11.3</v>
      </c>
      <c r="H42" s="8668">
        <v>11.45</v>
      </c>
      <c r="I42" s="8800">
        <v>16000</v>
      </c>
      <c r="J42" s="8807">
        <f t="shared" si="1"/>
        <v>15595.2</v>
      </c>
      <c r="K42" s="8671">
        <v>79</v>
      </c>
      <c r="L42" s="8668">
        <v>19.3</v>
      </c>
      <c r="M42" s="8672">
        <v>19.45</v>
      </c>
      <c r="N42" s="8800">
        <v>16000</v>
      </c>
      <c r="O42" s="8807">
        <f t="shared" si="2"/>
        <v>15595.2</v>
      </c>
      <c r="P42" s="8763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8666">
        <v>16</v>
      </c>
      <c r="B43" s="8666">
        <v>3.45</v>
      </c>
      <c r="C43" s="8668">
        <v>4</v>
      </c>
      <c r="D43" s="8800">
        <v>16000</v>
      </c>
      <c r="E43" s="8807">
        <f t="shared" si="0"/>
        <v>15595.2</v>
      </c>
      <c r="F43" s="8671">
        <v>48</v>
      </c>
      <c r="G43" s="8672">
        <v>11.45</v>
      </c>
      <c r="H43" s="8668">
        <v>12</v>
      </c>
      <c r="I43" s="8800">
        <v>16000</v>
      </c>
      <c r="J43" s="8807">
        <f t="shared" si="1"/>
        <v>15595.2</v>
      </c>
      <c r="K43" s="8671">
        <v>80</v>
      </c>
      <c r="L43" s="8668">
        <v>19.45</v>
      </c>
      <c r="M43" s="8668">
        <v>20</v>
      </c>
      <c r="N43" s="8800">
        <v>16000</v>
      </c>
      <c r="O43" s="8807">
        <f t="shared" si="2"/>
        <v>15595.2</v>
      </c>
      <c r="P43" s="8763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9981">
        <v>17</v>
      </c>
      <c r="B44" s="9982">
        <v>4</v>
      </c>
      <c r="C44" s="9983">
        <v>4.1500000000000004</v>
      </c>
      <c r="D44" s="9984">
        <v>16000</v>
      </c>
      <c r="E44" s="9985">
        <f t="shared" si="0"/>
        <v>15595.2</v>
      </c>
      <c r="F44" s="9986">
        <v>49</v>
      </c>
      <c r="G44" s="9987">
        <v>12</v>
      </c>
      <c r="H44" s="9988">
        <v>12.15</v>
      </c>
      <c r="I44" s="9984">
        <v>16000</v>
      </c>
      <c r="J44" s="9985">
        <f t="shared" si="1"/>
        <v>15595.2</v>
      </c>
      <c r="K44" s="9986">
        <v>81</v>
      </c>
      <c r="L44" s="9988">
        <v>20</v>
      </c>
      <c r="M44" s="9987">
        <v>20.149999999999999</v>
      </c>
      <c r="N44" s="9984">
        <v>16000</v>
      </c>
      <c r="O44" s="9985">
        <f t="shared" si="2"/>
        <v>15595.2</v>
      </c>
      <c r="P44" s="9989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8666">
        <v>18</v>
      </c>
      <c r="B45" s="8666">
        <v>4.1500000000000004</v>
      </c>
      <c r="C45" s="8668">
        <v>4.3</v>
      </c>
      <c r="D45" s="8800">
        <v>16000</v>
      </c>
      <c r="E45" s="8807">
        <f t="shared" si="0"/>
        <v>15595.2</v>
      </c>
      <c r="F45" s="8671">
        <v>50</v>
      </c>
      <c r="G45" s="8672">
        <v>12.15</v>
      </c>
      <c r="H45" s="8668">
        <v>12.3</v>
      </c>
      <c r="I45" s="8800">
        <v>16000</v>
      </c>
      <c r="J45" s="8807">
        <f t="shared" si="1"/>
        <v>15595.2</v>
      </c>
      <c r="K45" s="8671">
        <v>82</v>
      </c>
      <c r="L45" s="8668">
        <v>20.149999999999999</v>
      </c>
      <c r="M45" s="8672">
        <v>20.3</v>
      </c>
      <c r="N45" s="8800">
        <v>16000</v>
      </c>
      <c r="O45" s="8807">
        <f t="shared" si="2"/>
        <v>15595.2</v>
      </c>
      <c r="P45" s="8763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8666">
        <v>19</v>
      </c>
      <c r="B46" s="8564">
        <v>4.3</v>
      </c>
      <c r="C46" s="8661">
        <v>4.45</v>
      </c>
      <c r="D46" s="8800">
        <v>16000</v>
      </c>
      <c r="E46" s="8807">
        <f t="shared" si="0"/>
        <v>15595.2</v>
      </c>
      <c r="F46" s="8671">
        <v>51</v>
      </c>
      <c r="G46" s="8672">
        <v>12.3</v>
      </c>
      <c r="H46" s="8668">
        <v>12.45</v>
      </c>
      <c r="I46" s="8800">
        <v>16000</v>
      </c>
      <c r="J46" s="8807">
        <f t="shared" si="1"/>
        <v>15595.2</v>
      </c>
      <c r="K46" s="8671">
        <v>83</v>
      </c>
      <c r="L46" s="8668">
        <v>20.3</v>
      </c>
      <c r="M46" s="8672">
        <v>20.45</v>
      </c>
      <c r="N46" s="8800">
        <v>16000</v>
      </c>
      <c r="O46" s="8807">
        <f t="shared" si="2"/>
        <v>15595.2</v>
      </c>
      <c r="P46" s="8763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8666">
        <v>20</v>
      </c>
      <c r="B47" s="8666">
        <v>4.45</v>
      </c>
      <c r="C47" s="8668">
        <v>5</v>
      </c>
      <c r="D47" s="8800">
        <v>16000</v>
      </c>
      <c r="E47" s="8807">
        <f t="shared" si="0"/>
        <v>15595.2</v>
      </c>
      <c r="F47" s="8671">
        <v>52</v>
      </c>
      <c r="G47" s="8672">
        <v>12.45</v>
      </c>
      <c r="H47" s="8668">
        <v>13</v>
      </c>
      <c r="I47" s="8800">
        <v>16000</v>
      </c>
      <c r="J47" s="8807">
        <f t="shared" si="1"/>
        <v>15595.2</v>
      </c>
      <c r="K47" s="8671">
        <v>84</v>
      </c>
      <c r="L47" s="8668">
        <v>20.45</v>
      </c>
      <c r="M47" s="8672">
        <v>21</v>
      </c>
      <c r="N47" s="8800">
        <v>16000</v>
      </c>
      <c r="O47" s="8807">
        <f t="shared" si="2"/>
        <v>15595.2</v>
      </c>
      <c r="P47" s="8763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9990">
        <v>21</v>
      </c>
      <c r="B48" s="9991">
        <v>5</v>
      </c>
      <c r="C48" s="9992">
        <v>5.15</v>
      </c>
      <c r="D48" s="9993">
        <v>16000</v>
      </c>
      <c r="E48" s="9994">
        <f t="shared" si="0"/>
        <v>15595.2</v>
      </c>
      <c r="F48" s="9995">
        <v>53</v>
      </c>
      <c r="G48" s="9991">
        <v>13</v>
      </c>
      <c r="H48" s="9996">
        <v>13.15</v>
      </c>
      <c r="I48" s="9993">
        <v>16000</v>
      </c>
      <c r="J48" s="9994">
        <f t="shared" si="1"/>
        <v>15595.2</v>
      </c>
      <c r="K48" s="9995">
        <v>85</v>
      </c>
      <c r="L48" s="9996">
        <v>21</v>
      </c>
      <c r="M48" s="9991">
        <v>21.15</v>
      </c>
      <c r="N48" s="9993">
        <v>16000</v>
      </c>
      <c r="O48" s="9994">
        <f t="shared" si="2"/>
        <v>15595.2</v>
      </c>
      <c r="P48" s="9997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9998">
        <v>22</v>
      </c>
      <c r="B49" s="9999">
        <v>5.15</v>
      </c>
      <c r="C49" s="10000">
        <v>5.3</v>
      </c>
      <c r="D49" s="10001">
        <v>16000</v>
      </c>
      <c r="E49" s="10002">
        <f t="shared" si="0"/>
        <v>15595.2</v>
      </c>
      <c r="F49" s="10003">
        <v>54</v>
      </c>
      <c r="G49" s="10000">
        <v>13.15</v>
      </c>
      <c r="H49" s="10000">
        <v>13.3</v>
      </c>
      <c r="I49" s="10001">
        <v>16000</v>
      </c>
      <c r="J49" s="10002">
        <f t="shared" si="1"/>
        <v>15595.2</v>
      </c>
      <c r="K49" s="10003">
        <v>86</v>
      </c>
      <c r="L49" s="10000">
        <v>21.15</v>
      </c>
      <c r="M49" s="10000">
        <v>21.3</v>
      </c>
      <c r="N49" s="10001">
        <v>16000</v>
      </c>
      <c r="O49" s="10002">
        <f t="shared" si="2"/>
        <v>15595.2</v>
      </c>
      <c r="P49" s="10004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8666">
        <v>23</v>
      </c>
      <c r="B50" s="8672">
        <v>5.3</v>
      </c>
      <c r="C50" s="8661">
        <v>5.45</v>
      </c>
      <c r="D50" s="8800">
        <v>16000</v>
      </c>
      <c r="E50" s="8807">
        <f t="shared" si="0"/>
        <v>15595.2</v>
      </c>
      <c r="F50" s="8671">
        <v>55</v>
      </c>
      <c r="G50" s="8672">
        <v>13.3</v>
      </c>
      <c r="H50" s="8668">
        <v>13.45</v>
      </c>
      <c r="I50" s="8800">
        <v>16000</v>
      </c>
      <c r="J50" s="8807">
        <f t="shared" si="1"/>
        <v>15595.2</v>
      </c>
      <c r="K50" s="8671">
        <v>87</v>
      </c>
      <c r="L50" s="8668">
        <v>21.3</v>
      </c>
      <c r="M50" s="8672">
        <v>21.45</v>
      </c>
      <c r="N50" s="8800">
        <v>16000</v>
      </c>
      <c r="O50" s="8807">
        <f t="shared" si="2"/>
        <v>15595.2</v>
      </c>
      <c r="P50" s="8763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8666">
        <v>24</v>
      </c>
      <c r="B51" s="8667">
        <v>5.45</v>
      </c>
      <c r="C51" s="8668">
        <v>6</v>
      </c>
      <c r="D51" s="8800">
        <v>16000</v>
      </c>
      <c r="E51" s="8807">
        <f t="shared" si="0"/>
        <v>15595.2</v>
      </c>
      <c r="F51" s="8671">
        <v>56</v>
      </c>
      <c r="G51" s="8672">
        <v>13.45</v>
      </c>
      <c r="H51" s="8668">
        <v>14</v>
      </c>
      <c r="I51" s="8800">
        <v>16000</v>
      </c>
      <c r="J51" s="8807">
        <f t="shared" si="1"/>
        <v>15595.2</v>
      </c>
      <c r="K51" s="8671">
        <v>88</v>
      </c>
      <c r="L51" s="8668">
        <v>21.45</v>
      </c>
      <c r="M51" s="8672">
        <v>22</v>
      </c>
      <c r="N51" s="8800">
        <v>16000</v>
      </c>
      <c r="O51" s="8807">
        <f t="shared" si="2"/>
        <v>15595.2</v>
      </c>
      <c r="P51" s="8763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10005">
        <v>25</v>
      </c>
      <c r="B52" s="10006">
        <v>6</v>
      </c>
      <c r="C52" s="10007">
        <v>6.15</v>
      </c>
      <c r="D52" s="10008">
        <v>16000</v>
      </c>
      <c r="E52" s="10009">
        <f t="shared" si="0"/>
        <v>15595.2</v>
      </c>
      <c r="F52" s="10010">
        <v>57</v>
      </c>
      <c r="G52" s="10006">
        <v>14</v>
      </c>
      <c r="H52" s="10006">
        <v>14.15</v>
      </c>
      <c r="I52" s="10008">
        <v>16000</v>
      </c>
      <c r="J52" s="10009">
        <f t="shared" si="1"/>
        <v>15595.2</v>
      </c>
      <c r="K52" s="10010">
        <v>89</v>
      </c>
      <c r="L52" s="10006">
        <v>22</v>
      </c>
      <c r="M52" s="10006">
        <v>22.15</v>
      </c>
      <c r="N52" s="10008">
        <v>16000</v>
      </c>
      <c r="O52" s="10009">
        <f t="shared" si="2"/>
        <v>15595.2</v>
      </c>
      <c r="P52" s="10011"/>
      <c r="Q52" s="1" t="s">
        <v>163</v>
      </c>
      <c r="S52" s="10733">
        <f>AVERAGE(S28:S51)</f>
        <v>16000</v>
      </c>
    </row>
    <row r="53" spans="1:19" x14ac:dyDescent="0.2">
      <c r="A53" s="8666">
        <v>26</v>
      </c>
      <c r="B53" s="8667">
        <v>6.15</v>
      </c>
      <c r="C53" s="8668">
        <v>6.3</v>
      </c>
      <c r="D53" s="8800">
        <v>16000</v>
      </c>
      <c r="E53" s="8807">
        <f t="shared" si="0"/>
        <v>15595.2</v>
      </c>
      <c r="F53" s="8671">
        <v>58</v>
      </c>
      <c r="G53" s="8672">
        <v>14.15</v>
      </c>
      <c r="H53" s="8668">
        <v>14.3</v>
      </c>
      <c r="I53" s="8800">
        <v>16000</v>
      </c>
      <c r="J53" s="8807">
        <f t="shared" si="1"/>
        <v>15595.2</v>
      </c>
      <c r="K53" s="8671">
        <v>90</v>
      </c>
      <c r="L53" s="8668">
        <v>22.15</v>
      </c>
      <c r="M53" s="8672">
        <v>22.3</v>
      </c>
      <c r="N53" s="8800">
        <v>16000</v>
      </c>
      <c r="O53" s="8807">
        <f t="shared" si="2"/>
        <v>15595.2</v>
      </c>
      <c r="P53" s="8763"/>
    </row>
    <row r="54" spans="1:19" x14ac:dyDescent="0.2">
      <c r="A54" s="10012">
        <v>27</v>
      </c>
      <c r="B54" s="10013">
        <v>6.3</v>
      </c>
      <c r="C54" s="10014">
        <v>6.45</v>
      </c>
      <c r="D54" s="10015">
        <v>16000</v>
      </c>
      <c r="E54" s="10016">
        <f t="shared" si="0"/>
        <v>15595.2</v>
      </c>
      <c r="F54" s="10017">
        <v>59</v>
      </c>
      <c r="G54" s="10013">
        <v>14.3</v>
      </c>
      <c r="H54" s="10018">
        <v>14.45</v>
      </c>
      <c r="I54" s="10015">
        <v>16000</v>
      </c>
      <c r="J54" s="10016">
        <f t="shared" si="1"/>
        <v>15595.2</v>
      </c>
      <c r="K54" s="10017">
        <v>91</v>
      </c>
      <c r="L54" s="10018">
        <v>22.3</v>
      </c>
      <c r="M54" s="10013">
        <v>22.45</v>
      </c>
      <c r="N54" s="10015">
        <v>16000</v>
      </c>
      <c r="O54" s="10016">
        <f t="shared" si="2"/>
        <v>15595.2</v>
      </c>
      <c r="P54" s="10019"/>
    </row>
    <row r="55" spans="1:19" x14ac:dyDescent="0.2">
      <c r="A55" s="8666">
        <v>28</v>
      </c>
      <c r="B55" s="8667">
        <v>6.45</v>
      </c>
      <c r="C55" s="8668">
        <v>7</v>
      </c>
      <c r="D55" s="8800">
        <v>16000</v>
      </c>
      <c r="E55" s="8807">
        <f t="shared" si="0"/>
        <v>15595.2</v>
      </c>
      <c r="F55" s="8671">
        <v>60</v>
      </c>
      <c r="G55" s="8672">
        <v>14.45</v>
      </c>
      <c r="H55" s="8672">
        <v>15</v>
      </c>
      <c r="I55" s="8800">
        <v>16000</v>
      </c>
      <c r="J55" s="8807">
        <f t="shared" si="1"/>
        <v>15595.2</v>
      </c>
      <c r="K55" s="8671">
        <v>92</v>
      </c>
      <c r="L55" s="8668">
        <v>22.45</v>
      </c>
      <c r="M55" s="8672">
        <v>23</v>
      </c>
      <c r="N55" s="8800">
        <v>16000</v>
      </c>
      <c r="O55" s="8807">
        <f t="shared" si="2"/>
        <v>15595.2</v>
      </c>
      <c r="P55" s="8763"/>
    </row>
    <row r="56" spans="1:19" x14ac:dyDescent="0.2">
      <c r="A56" s="10020">
        <v>29</v>
      </c>
      <c r="B56" s="10021">
        <v>7</v>
      </c>
      <c r="C56" s="10022">
        <v>7.15</v>
      </c>
      <c r="D56" s="10023">
        <v>16000</v>
      </c>
      <c r="E56" s="10024">
        <f t="shared" si="0"/>
        <v>15595.2</v>
      </c>
      <c r="F56" s="10025">
        <v>61</v>
      </c>
      <c r="G56" s="10021">
        <v>15</v>
      </c>
      <c r="H56" s="10021">
        <v>15.15</v>
      </c>
      <c r="I56" s="10023">
        <v>16000</v>
      </c>
      <c r="J56" s="10024">
        <f t="shared" si="1"/>
        <v>15595.2</v>
      </c>
      <c r="K56" s="10025">
        <v>93</v>
      </c>
      <c r="L56" s="10026">
        <v>23</v>
      </c>
      <c r="M56" s="10021">
        <v>23.15</v>
      </c>
      <c r="N56" s="10023">
        <v>16000</v>
      </c>
      <c r="O56" s="10024">
        <f t="shared" si="2"/>
        <v>15595.2</v>
      </c>
      <c r="P56" s="10027"/>
    </row>
    <row r="57" spans="1:19" x14ac:dyDescent="0.2">
      <c r="A57" s="10028">
        <v>30</v>
      </c>
      <c r="B57" s="10029">
        <v>7.15</v>
      </c>
      <c r="C57" s="10030">
        <v>7.3</v>
      </c>
      <c r="D57" s="10031">
        <v>16000</v>
      </c>
      <c r="E57" s="10032">
        <f t="shared" si="0"/>
        <v>15595.2</v>
      </c>
      <c r="F57" s="10033">
        <v>62</v>
      </c>
      <c r="G57" s="10030">
        <v>15.15</v>
      </c>
      <c r="H57" s="10030">
        <v>15.3</v>
      </c>
      <c r="I57" s="10031">
        <v>16000</v>
      </c>
      <c r="J57" s="10032">
        <f t="shared" si="1"/>
        <v>15595.2</v>
      </c>
      <c r="K57" s="10033">
        <v>94</v>
      </c>
      <c r="L57" s="10030">
        <v>23.15</v>
      </c>
      <c r="M57" s="10030">
        <v>23.3</v>
      </c>
      <c r="N57" s="10031">
        <v>16000</v>
      </c>
      <c r="O57" s="10032">
        <f t="shared" si="2"/>
        <v>15595.2</v>
      </c>
      <c r="P57" s="10034"/>
    </row>
    <row r="58" spans="1:19" x14ac:dyDescent="0.2">
      <c r="A58" s="10035">
        <v>31</v>
      </c>
      <c r="B58" s="10036">
        <v>7.3</v>
      </c>
      <c r="C58" s="10037">
        <v>7.45</v>
      </c>
      <c r="D58" s="10038">
        <v>16000</v>
      </c>
      <c r="E58" s="10039">
        <f t="shared" si="0"/>
        <v>15595.2</v>
      </c>
      <c r="F58" s="10040">
        <v>63</v>
      </c>
      <c r="G58" s="10036">
        <v>15.3</v>
      </c>
      <c r="H58" s="10036">
        <v>15.45</v>
      </c>
      <c r="I58" s="10038">
        <v>16000</v>
      </c>
      <c r="J58" s="10039">
        <f t="shared" si="1"/>
        <v>15595.2</v>
      </c>
      <c r="K58" s="10040">
        <v>95</v>
      </c>
      <c r="L58" s="10036">
        <v>23.3</v>
      </c>
      <c r="M58" s="10036">
        <v>23.45</v>
      </c>
      <c r="N58" s="10038">
        <v>16000</v>
      </c>
      <c r="O58" s="10039">
        <f t="shared" si="2"/>
        <v>15595.2</v>
      </c>
      <c r="P58" s="10041"/>
    </row>
    <row r="59" spans="1:19" x14ac:dyDescent="0.2">
      <c r="A59" s="8666">
        <v>32</v>
      </c>
      <c r="B59" s="8667">
        <v>7.45</v>
      </c>
      <c r="C59" s="8668">
        <v>8</v>
      </c>
      <c r="D59" s="8800">
        <v>16000</v>
      </c>
      <c r="E59" s="8807">
        <f t="shared" si="0"/>
        <v>15595.2</v>
      </c>
      <c r="F59" s="8671">
        <v>64</v>
      </c>
      <c r="G59" s="8672">
        <v>15.45</v>
      </c>
      <c r="H59" s="8672">
        <v>16</v>
      </c>
      <c r="I59" s="8800">
        <v>16000</v>
      </c>
      <c r="J59" s="8807">
        <f t="shared" si="1"/>
        <v>15595.2</v>
      </c>
      <c r="K59" s="8671">
        <v>96</v>
      </c>
      <c r="L59" s="8672">
        <v>23.45</v>
      </c>
      <c r="M59" s="8672">
        <v>24</v>
      </c>
      <c r="N59" s="8800">
        <v>16000</v>
      </c>
      <c r="O59" s="8807">
        <f t="shared" si="2"/>
        <v>15595.2</v>
      </c>
      <c r="P59" s="8763"/>
    </row>
    <row r="60" spans="1:19" x14ac:dyDescent="0.2">
      <c r="A60" s="10042" t="s">
        <v>27</v>
      </c>
      <c r="B60" s="10043"/>
      <c r="C60" s="10043"/>
      <c r="D60" s="10044">
        <f>SUM(D28:D59)</f>
        <v>512000</v>
      </c>
      <c r="E60" s="10045">
        <f>SUM(E28:E59)</f>
        <v>499046.40000000026</v>
      </c>
      <c r="F60" s="10043"/>
      <c r="G60" s="10043"/>
      <c r="H60" s="10043"/>
      <c r="I60" s="10044">
        <f>SUM(I28:I59)</f>
        <v>512000</v>
      </c>
      <c r="J60" s="10045">
        <f>SUM(J28:J59)</f>
        <v>499046.40000000026</v>
      </c>
      <c r="K60" s="10043"/>
      <c r="L60" s="10043"/>
      <c r="M60" s="10043"/>
      <c r="N60" s="10043">
        <f>SUM(N28:N59)</f>
        <v>512000</v>
      </c>
      <c r="O60" s="10045">
        <f>SUM(O28:O59)</f>
        <v>499046.40000000026</v>
      </c>
      <c r="P60" s="10046"/>
    </row>
    <row r="64" spans="1:19" x14ac:dyDescent="0.2">
      <c r="A64" s="1" t="s">
        <v>148</v>
      </c>
      <c r="B64" s="1">
        <f>SUM(D60,I60,N60)/(4000*1000)</f>
        <v>0.38400000000000001</v>
      </c>
      <c r="C64" s="1">
        <f>ROUNDDOWN(SUM(E60,J60,O60)/(4000*1000),4)</f>
        <v>0.37419999999999998</v>
      </c>
    </row>
    <row r="66" spans="1:16" x14ac:dyDescent="0.2">
      <c r="A66" s="10047"/>
      <c r="B66" s="10048"/>
      <c r="C66" s="10048"/>
      <c r="D66" s="10049"/>
      <c r="E66" s="10048"/>
      <c r="F66" s="10048"/>
      <c r="G66" s="10048"/>
      <c r="H66" s="10048"/>
      <c r="I66" s="10049"/>
      <c r="J66" s="10050"/>
      <c r="K66" s="10048"/>
      <c r="L66" s="10048"/>
      <c r="M66" s="10048"/>
      <c r="N66" s="10048"/>
      <c r="O66" s="10048"/>
      <c r="P66" s="10051"/>
    </row>
    <row r="67" spans="1:16" x14ac:dyDescent="0.2">
      <c r="A67" s="10052" t="s">
        <v>28</v>
      </c>
      <c r="B67" s="10053"/>
      <c r="C67" s="10053"/>
      <c r="D67" s="10054"/>
      <c r="E67" s="10055"/>
      <c r="F67" s="10053"/>
      <c r="G67" s="10053"/>
      <c r="H67" s="10055"/>
      <c r="I67" s="10054"/>
      <c r="J67" s="10056"/>
      <c r="K67" s="10053"/>
      <c r="L67" s="10053"/>
      <c r="M67" s="10053"/>
      <c r="N67" s="10053"/>
      <c r="O67" s="10053"/>
      <c r="P67" s="10057"/>
    </row>
    <row r="68" spans="1:16" x14ac:dyDescent="0.2">
      <c r="A68" s="10058"/>
      <c r="B68" s="10059"/>
      <c r="C68" s="10059"/>
      <c r="D68" s="10059"/>
      <c r="E68" s="10059"/>
      <c r="F68" s="10059"/>
      <c r="G68" s="10059"/>
      <c r="H68" s="10059"/>
      <c r="I68" s="10059"/>
      <c r="J68" s="10059"/>
      <c r="K68" s="10059"/>
      <c r="L68" s="10060"/>
      <c r="M68" s="10060"/>
      <c r="N68" s="10060"/>
      <c r="O68" s="10060"/>
      <c r="P68" s="10061"/>
    </row>
    <row r="69" spans="1:16" x14ac:dyDescent="0.2">
      <c r="A69" s="8892"/>
      <c r="B69" s="8767"/>
      <c r="C69" s="8767"/>
      <c r="D69" s="8769"/>
      <c r="E69" s="8893"/>
      <c r="F69" s="8767"/>
      <c r="G69" s="8767"/>
      <c r="H69" s="8893"/>
      <c r="I69" s="8769"/>
      <c r="J69" s="8698"/>
      <c r="K69" s="8767"/>
      <c r="L69" s="8767"/>
      <c r="M69" s="8767"/>
      <c r="N69" s="8767"/>
      <c r="O69" s="8767"/>
      <c r="P69" s="8763"/>
    </row>
    <row r="70" spans="1:16" x14ac:dyDescent="0.2">
      <c r="A70" s="8781"/>
      <c r="B70" s="8767"/>
      <c r="C70" s="8767"/>
      <c r="D70" s="8769"/>
      <c r="E70" s="8893"/>
      <c r="F70" s="8767"/>
      <c r="G70" s="8767"/>
      <c r="H70" s="8893"/>
      <c r="I70" s="8769"/>
      <c r="J70" s="8767"/>
      <c r="K70" s="8767"/>
      <c r="L70" s="8767"/>
      <c r="M70" s="8767"/>
      <c r="N70" s="8767"/>
      <c r="O70" s="8767"/>
      <c r="P70" s="8763"/>
    </row>
    <row r="71" spans="1:16" x14ac:dyDescent="0.2">
      <c r="A71" s="10062"/>
      <c r="B71" s="10063"/>
      <c r="C71" s="10063"/>
      <c r="D71" s="10064"/>
      <c r="E71" s="10065"/>
      <c r="F71" s="10063"/>
      <c r="G71" s="10063"/>
      <c r="H71" s="10065"/>
      <c r="I71" s="10064"/>
      <c r="J71" s="10063"/>
      <c r="K71" s="10063"/>
      <c r="L71" s="10063"/>
      <c r="M71" s="10063"/>
      <c r="N71" s="10063"/>
      <c r="O71" s="10063"/>
      <c r="P71" s="10066"/>
    </row>
    <row r="72" spans="1:16" x14ac:dyDescent="0.2">
      <c r="A72" s="8781"/>
      <c r="B72" s="8767"/>
      <c r="C72" s="8767"/>
      <c r="D72" s="8769"/>
      <c r="E72" s="8893"/>
      <c r="F72" s="8767"/>
      <c r="G72" s="8767"/>
      <c r="H72" s="8893"/>
      <c r="I72" s="8769"/>
      <c r="J72" s="8767"/>
      <c r="K72" s="8767"/>
      <c r="L72" s="8767"/>
      <c r="M72" s="8767" t="s">
        <v>29</v>
      </c>
      <c r="N72" s="8767"/>
      <c r="O72" s="8767"/>
      <c r="P72" s="8763"/>
    </row>
    <row r="73" spans="1:16" x14ac:dyDescent="0.2">
      <c r="A73" s="10067"/>
      <c r="B73" s="10068"/>
      <c r="C73" s="10068"/>
      <c r="D73" s="10069"/>
      <c r="E73" s="10070"/>
      <c r="F73" s="10068"/>
      <c r="G73" s="10068"/>
      <c r="H73" s="10070"/>
      <c r="I73" s="10069"/>
      <c r="J73" s="10068"/>
      <c r="K73" s="10068"/>
      <c r="L73" s="10068"/>
      <c r="M73" s="10068" t="s">
        <v>30</v>
      </c>
      <c r="N73" s="10068"/>
      <c r="O73" s="10068"/>
      <c r="P73" s="10071"/>
    </row>
    <row r="74" spans="1:16" x14ac:dyDescent="0.2">
      <c r="E74" s="10072"/>
      <c r="H74" s="10072"/>
    </row>
    <row r="75" spans="1:16" ht="15.75" x14ac:dyDescent="0.25">
      <c r="C75" s="8797"/>
      <c r="E75" s="8899"/>
      <c r="H75" s="8899"/>
    </row>
    <row r="76" spans="1:16" ht="15.75" x14ac:dyDescent="0.25">
      <c r="E76" s="8899"/>
      <c r="H76" s="8899"/>
    </row>
    <row r="77" spans="1:16" ht="15.75" x14ac:dyDescent="0.25">
      <c r="E77" s="8899"/>
      <c r="H77" s="8899"/>
    </row>
    <row r="78" spans="1:16" x14ac:dyDescent="0.2">
      <c r="E78" s="10073"/>
      <c r="H78" s="10073"/>
    </row>
    <row r="79" spans="1:16" ht="15.75" x14ac:dyDescent="0.25">
      <c r="E79" s="8899"/>
      <c r="H79" s="8899"/>
    </row>
    <row r="80" spans="1:16" ht="15.75" x14ac:dyDescent="0.25">
      <c r="E80" s="8899"/>
      <c r="H80" s="8899"/>
    </row>
    <row r="81" spans="5:13" ht="15.75" x14ac:dyDescent="0.25">
      <c r="E81" s="8899"/>
      <c r="H81" s="8899"/>
    </row>
    <row r="82" spans="5:13" ht="15.75" x14ac:dyDescent="0.25">
      <c r="E82" s="8899"/>
      <c r="H82" s="8899"/>
    </row>
    <row r="83" spans="5:13" x14ac:dyDescent="0.2">
      <c r="E83" s="10074"/>
      <c r="H83" s="10074"/>
    </row>
    <row r="84" spans="5:13" ht="15.75" x14ac:dyDescent="0.25">
      <c r="E84" s="8899"/>
      <c r="H84" s="8899"/>
    </row>
    <row r="85" spans="5:13" ht="15.75" x14ac:dyDescent="0.25">
      <c r="E85" s="8899"/>
      <c r="H85" s="8899"/>
    </row>
    <row r="86" spans="5:13" x14ac:dyDescent="0.2">
      <c r="E86" s="10075"/>
      <c r="H86" s="10075"/>
    </row>
    <row r="87" spans="5:13" x14ac:dyDescent="0.2">
      <c r="E87" s="10076"/>
      <c r="H87" s="10076"/>
    </row>
    <row r="88" spans="5:13" ht="15.75" x14ac:dyDescent="0.25">
      <c r="E88" s="8899"/>
      <c r="H88" s="8899"/>
    </row>
    <row r="89" spans="5:13" x14ac:dyDescent="0.2">
      <c r="E89" s="10077"/>
      <c r="H89" s="10077"/>
    </row>
    <row r="90" spans="5:13" ht="15.75" x14ac:dyDescent="0.25">
      <c r="E90" s="8899"/>
      <c r="H90" s="8899"/>
    </row>
    <row r="91" spans="5:13" ht="15.75" x14ac:dyDescent="0.25">
      <c r="E91" s="8899"/>
      <c r="H91" s="8899"/>
    </row>
    <row r="92" spans="5:13" ht="15.75" x14ac:dyDescent="0.25">
      <c r="E92" s="8899"/>
      <c r="H92" s="8899"/>
    </row>
    <row r="93" spans="5:13" ht="15.75" x14ac:dyDescent="0.25">
      <c r="E93" s="8899"/>
      <c r="H93" s="8899"/>
    </row>
    <row r="94" spans="5:13" ht="15.75" x14ac:dyDescent="0.25">
      <c r="E94" s="8899"/>
      <c r="H94" s="8899"/>
    </row>
    <row r="95" spans="5:13" x14ac:dyDescent="0.2">
      <c r="E95" s="10078"/>
      <c r="H95" s="10078"/>
    </row>
    <row r="96" spans="5:13" x14ac:dyDescent="0.2">
      <c r="E96" s="10079"/>
      <c r="H96" s="10079"/>
      <c r="M96" s="10080" t="s">
        <v>8</v>
      </c>
    </row>
    <row r="97" spans="5:14" ht="15.75" x14ac:dyDescent="0.25">
      <c r="E97" s="8899"/>
      <c r="H97" s="8899"/>
    </row>
    <row r="98" spans="5:14" x14ac:dyDescent="0.2">
      <c r="E98" s="10081"/>
      <c r="H98" s="10081"/>
    </row>
    <row r="99" spans="5:14" x14ac:dyDescent="0.2">
      <c r="E99" s="10082"/>
      <c r="H99" s="10082"/>
    </row>
    <row r="101" spans="5:14" x14ac:dyDescent="0.2">
      <c r="N101" s="10083"/>
    </row>
    <row r="126" spans="4:4" x14ac:dyDescent="0.2">
      <c r="D126" s="10084"/>
    </row>
  </sheetData>
  <mergeCells count="1">
    <mergeCell ref="Q27:R27"/>
  </mergeCells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1"/>
  </cols>
  <sheetData>
    <row r="1" spans="1:16" ht="12.75" customHeight="1" x14ac:dyDescent="0.2">
      <c r="A1" s="8754"/>
      <c r="B1" s="8755"/>
      <c r="C1" s="8755"/>
      <c r="D1" s="8756"/>
      <c r="E1" s="8755"/>
      <c r="F1" s="8755"/>
      <c r="G1" s="8755"/>
      <c r="H1" s="8755"/>
      <c r="I1" s="8756"/>
      <c r="J1" s="8755"/>
      <c r="K1" s="8755"/>
      <c r="L1" s="8755"/>
      <c r="M1" s="8755"/>
      <c r="N1" s="8755"/>
      <c r="O1" s="8755"/>
      <c r="P1" s="8757"/>
    </row>
    <row r="2" spans="1:16" ht="12.75" customHeight="1" x14ac:dyDescent="0.2">
      <c r="A2" s="10085" t="s">
        <v>0</v>
      </c>
      <c r="B2" s="10086"/>
      <c r="C2" s="10086"/>
      <c r="D2" s="10086"/>
      <c r="E2" s="10086"/>
      <c r="F2" s="10086"/>
      <c r="G2" s="10086"/>
      <c r="H2" s="10086"/>
      <c r="I2" s="10086"/>
      <c r="J2" s="10086"/>
      <c r="K2" s="10086"/>
      <c r="L2" s="10086"/>
      <c r="M2" s="10086"/>
      <c r="N2" s="10086"/>
      <c r="O2" s="10086"/>
      <c r="P2" s="10087"/>
    </row>
    <row r="3" spans="1:16" ht="12.75" customHeight="1" x14ac:dyDescent="0.2">
      <c r="A3" s="8761"/>
      <c r="B3" s="8762"/>
      <c r="C3" s="8762"/>
      <c r="D3" s="8762"/>
      <c r="E3" s="8762"/>
      <c r="F3" s="8762"/>
      <c r="G3" s="8762"/>
      <c r="H3" s="8762"/>
      <c r="I3" s="8762"/>
      <c r="J3" s="8762"/>
      <c r="K3" s="8762"/>
      <c r="L3" s="8762"/>
      <c r="M3" s="8762"/>
      <c r="N3" s="8762"/>
      <c r="O3" s="8762"/>
      <c r="P3" s="8763"/>
    </row>
    <row r="4" spans="1:16" ht="12.75" customHeight="1" x14ac:dyDescent="0.2">
      <c r="A4" s="8764" t="s">
        <v>149</v>
      </c>
      <c r="B4" s="8765"/>
      <c r="C4" s="8765"/>
      <c r="D4" s="8765"/>
      <c r="E4" s="8765"/>
      <c r="F4" s="8765"/>
      <c r="G4" s="8765"/>
      <c r="H4" s="8765"/>
      <c r="I4" s="8765"/>
      <c r="J4" s="8766"/>
      <c r="K4" s="8767"/>
      <c r="L4" s="8767"/>
      <c r="M4" s="8767"/>
      <c r="N4" s="8767"/>
      <c r="O4" s="8767"/>
      <c r="P4" s="8763"/>
    </row>
    <row r="5" spans="1:16" ht="12.75" customHeight="1" x14ac:dyDescent="0.2">
      <c r="A5" s="8768"/>
      <c r="B5" s="8767"/>
      <c r="C5" s="8767"/>
      <c r="D5" s="8769"/>
      <c r="E5" s="8767"/>
      <c r="F5" s="8767"/>
      <c r="G5" s="8767"/>
      <c r="H5" s="8767"/>
      <c r="I5" s="8769"/>
      <c r="J5" s="8767"/>
      <c r="K5" s="8767"/>
      <c r="L5" s="8767"/>
      <c r="M5" s="8767"/>
      <c r="N5" s="8767"/>
      <c r="O5" s="8767"/>
      <c r="P5" s="8763"/>
    </row>
    <row r="6" spans="1:16" ht="12.75" customHeight="1" x14ac:dyDescent="0.2">
      <c r="A6" s="8768" t="s">
        <v>2</v>
      </c>
      <c r="B6" s="8767"/>
      <c r="C6" s="8767"/>
      <c r="D6" s="8769"/>
      <c r="E6" s="8767"/>
      <c r="F6" s="8767"/>
      <c r="G6" s="8767"/>
      <c r="H6" s="8767"/>
      <c r="I6" s="8769"/>
      <c r="J6" s="8767"/>
      <c r="K6" s="8767"/>
      <c r="L6" s="8767"/>
      <c r="M6" s="8767"/>
      <c r="N6" s="8767"/>
      <c r="O6" s="8767"/>
      <c r="P6" s="8763"/>
    </row>
    <row r="7" spans="1:16" ht="12.75" customHeight="1" x14ac:dyDescent="0.2">
      <c r="A7" s="8768" t="s">
        <v>3</v>
      </c>
      <c r="B7" s="8767"/>
      <c r="C7" s="8767"/>
      <c r="D7" s="8769"/>
      <c r="E7" s="8767"/>
      <c r="F7" s="8767"/>
      <c r="G7" s="8767"/>
      <c r="H7" s="8767"/>
      <c r="I7" s="8769"/>
      <c r="J7" s="8767"/>
      <c r="K7" s="8767"/>
      <c r="L7" s="8767"/>
      <c r="M7" s="8767"/>
      <c r="N7" s="8767"/>
      <c r="O7" s="8767"/>
      <c r="P7" s="8763"/>
    </row>
    <row r="8" spans="1:16" ht="12.75" customHeight="1" x14ac:dyDescent="0.2">
      <c r="A8" s="8768" t="s">
        <v>4</v>
      </c>
      <c r="B8" s="8767"/>
      <c r="C8" s="8767"/>
      <c r="D8" s="8769"/>
      <c r="E8" s="8767"/>
      <c r="F8" s="8767"/>
      <c r="G8" s="8767"/>
      <c r="H8" s="8767"/>
      <c r="I8" s="8769"/>
      <c r="J8" s="8767"/>
      <c r="K8" s="8767"/>
      <c r="L8" s="8767"/>
      <c r="M8" s="8767"/>
      <c r="N8" s="8767"/>
      <c r="O8" s="8767"/>
      <c r="P8" s="8763"/>
    </row>
    <row r="9" spans="1:16" ht="12.75" customHeight="1" x14ac:dyDescent="0.2">
      <c r="A9" s="10088" t="s">
        <v>5</v>
      </c>
      <c r="B9" s="10089"/>
      <c r="C9" s="10089"/>
      <c r="D9" s="10090"/>
      <c r="E9" s="10089"/>
      <c r="F9" s="10089"/>
      <c r="G9" s="10089"/>
      <c r="H9" s="10089"/>
      <c r="I9" s="10090"/>
      <c r="J9" s="10089"/>
      <c r="K9" s="10089"/>
      <c r="L9" s="10089"/>
      <c r="M9" s="10089"/>
      <c r="N9" s="10089"/>
      <c r="O9" s="10089"/>
      <c r="P9" s="10091"/>
    </row>
    <row r="10" spans="1:16" ht="12.75" customHeight="1" x14ac:dyDescent="0.2">
      <c r="A10" s="8768" t="s">
        <v>6</v>
      </c>
      <c r="B10" s="8767"/>
      <c r="C10" s="8767"/>
      <c r="D10" s="8769"/>
      <c r="E10" s="8767"/>
      <c r="F10" s="8767"/>
      <c r="G10" s="8767"/>
      <c r="H10" s="8767"/>
      <c r="I10" s="8769"/>
      <c r="J10" s="8767"/>
      <c r="K10" s="8767"/>
      <c r="L10" s="8767"/>
      <c r="M10" s="8767"/>
      <c r="N10" s="8767"/>
      <c r="O10" s="8767"/>
      <c r="P10" s="8763"/>
    </row>
    <row r="11" spans="1:16" ht="12.75" customHeight="1" x14ac:dyDescent="0.2">
      <c r="A11" s="8768"/>
      <c r="B11" s="8767"/>
      <c r="C11" s="8767"/>
      <c r="D11" s="8769"/>
      <c r="E11" s="8767"/>
      <c r="F11" s="8767"/>
      <c r="G11" s="8336"/>
      <c r="H11" s="8767"/>
      <c r="I11" s="8769"/>
      <c r="J11" s="8767"/>
      <c r="K11" s="8767"/>
      <c r="L11" s="8767"/>
      <c r="M11" s="8767"/>
      <c r="N11" s="8767"/>
      <c r="O11" s="8767"/>
      <c r="P11" s="8763"/>
    </row>
    <row r="12" spans="1:16" ht="12.75" customHeight="1" x14ac:dyDescent="0.2">
      <c r="A12" s="10092" t="s">
        <v>150</v>
      </c>
      <c r="B12" s="10093"/>
      <c r="C12" s="10093"/>
      <c r="D12" s="10094"/>
      <c r="E12" s="10093" t="s">
        <v>8</v>
      </c>
      <c r="F12" s="10093"/>
      <c r="G12" s="10093"/>
      <c r="H12" s="10093"/>
      <c r="I12" s="10094"/>
      <c r="J12" s="10093"/>
      <c r="K12" s="10093"/>
      <c r="L12" s="10093"/>
      <c r="M12" s="10093"/>
      <c r="N12" s="10095" t="s">
        <v>151</v>
      </c>
      <c r="O12" s="10093"/>
      <c r="P12" s="10096"/>
    </row>
    <row r="13" spans="1:16" ht="12.75" customHeight="1" x14ac:dyDescent="0.2">
      <c r="A13" s="8768"/>
      <c r="B13" s="8767"/>
      <c r="C13" s="8767"/>
      <c r="D13" s="8769"/>
      <c r="E13" s="8767"/>
      <c r="F13" s="8767"/>
      <c r="G13" s="8767"/>
      <c r="H13" s="8767"/>
      <c r="I13" s="8769"/>
      <c r="J13" s="8767"/>
      <c r="K13" s="8767"/>
      <c r="L13" s="8767"/>
      <c r="M13" s="8767"/>
      <c r="N13" s="8767"/>
      <c r="O13" s="8767"/>
      <c r="P13" s="8763"/>
    </row>
    <row r="14" spans="1:16" ht="12.75" customHeight="1" x14ac:dyDescent="0.2">
      <c r="A14" s="10097" t="s">
        <v>10</v>
      </c>
      <c r="B14" s="10098"/>
      <c r="C14" s="10098"/>
      <c r="D14" s="10099"/>
      <c r="E14" s="10098"/>
      <c r="F14" s="10098"/>
      <c r="G14" s="10098"/>
      <c r="H14" s="10098"/>
      <c r="I14" s="10099"/>
      <c r="J14" s="10098"/>
      <c r="K14" s="10098"/>
      <c r="L14" s="10098"/>
      <c r="M14" s="10098"/>
      <c r="N14" s="10100"/>
      <c r="O14" s="10101"/>
      <c r="P14" s="10102"/>
    </row>
    <row r="15" spans="1:16" ht="12.75" customHeight="1" x14ac:dyDescent="0.2">
      <c r="A15" s="8781"/>
      <c r="B15" s="8767"/>
      <c r="C15" s="8767"/>
      <c r="D15" s="8769"/>
      <c r="E15" s="8767"/>
      <c r="F15" s="8767"/>
      <c r="G15" s="8767"/>
      <c r="H15" s="8767"/>
      <c r="I15" s="8769"/>
      <c r="J15" s="8767"/>
      <c r="K15" s="8767"/>
      <c r="L15" s="8767"/>
      <c r="M15" s="8767"/>
      <c r="N15" s="8782" t="s">
        <v>11</v>
      </c>
      <c r="O15" s="8783" t="s">
        <v>12</v>
      </c>
      <c r="P15" s="8763"/>
    </row>
    <row r="16" spans="1:16" ht="12.75" customHeight="1" x14ac:dyDescent="0.2">
      <c r="A16" s="10103" t="s">
        <v>13</v>
      </c>
      <c r="B16" s="10104"/>
      <c r="C16" s="10104"/>
      <c r="D16" s="10105"/>
      <c r="E16" s="10104"/>
      <c r="F16" s="10104"/>
      <c r="G16" s="10104"/>
      <c r="H16" s="10104"/>
      <c r="I16" s="10105"/>
      <c r="J16" s="10104"/>
      <c r="K16" s="10104"/>
      <c r="L16" s="10104"/>
      <c r="M16" s="10104"/>
      <c r="N16" s="10106"/>
      <c r="O16" s="10107"/>
      <c r="P16" s="10107"/>
    </row>
    <row r="17" spans="1:47" ht="12.75" customHeight="1" x14ac:dyDescent="0.2">
      <c r="A17" s="10108" t="s">
        <v>14</v>
      </c>
      <c r="B17" s="10109"/>
      <c r="C17" s="10109"/>
      <c r="D17" s="10110"/>
      <c r="E17" s="10109"/>
      <c r="F17" s="10109"/>
      <c r="G17" s="10109"/>
      <c r="H17" s="10109"/>
      <c r="I17" s="10110"/>
      <c r="J17" s="10109"/>
      <c r="K17" s="10109"/>
      <c r="L17" s="10109"/>
      <c r="M17" s="10109"/>
      <c r="N17" s="10111" t="s">
        <v>15</v>
      </c>
      <c r="O17" s="10112" t="s">
        <v>16</v>
      </c>
      <c r="P17" s="10113"/>
    </row>
    <row r="18" spans="1:47" ht="12.75" customHeight="1" x14ac:dyDescent="0.2">
      <c r="A18" s="10114"/>
      <c r="B18" s="10115"/>
      <c r="C18" s="10115"/>
      <c r="D18" s="10116"/>
      <c r="E18" s="10115"/>
      <c r="F18" s="10115"/>
      <c r="G18" s="10115"/>
      <c r="H18" s="10115"/>
      <c r="I18" s="10116"/>
      <c r="J18" s="10115"/>
      <c r="K18" s="10115"/>
      <c r="L18" s="10115"/>
      <c r="M18" s="10115"/>
      <c r="N18" s="10117"/>
      <c r="O18" s="10118"/>
      <c r="P18" s="10119" t="s">
        <v>8</v>
      </c>
    </row>
    <row r="19" spans="1:47" ht="12.75" customHeight="1" x14ac:dyDescent="0.2">
      <c r="A19" s="8781"/>
      <c r="B19" s="8767"/>
      <c r="C19" s="8767"/>
      <c r="D19" s="8769"/>
      <c r="E19" s="8767"/>
      <c r="F19" s="8767"/>
      <c r="G19" s="8767"/>
      <c r="H19" s="8767"/>
      <c r="I19" s="8769"/>
      <c r="J19" s="8767"/>
      <c r="K19" s="8797"/>
      <c r="L19" s="8767" t="s">
        <v>17</v>
      </c>
      <c r="M19" s="8767"/>
      <c r="N19" s="8798"/>
      <c r="O19" s="8799"/>
      <c r="P19" s="8763"/>
      <c r="AU19" s="8800"/>
    </row>
    <row r="20" spans="1:47" ht="12.75" customHeight="1" x14ac:dyDescent="0.2">
      <c r="A20" s="10120"/>
      <c r="B20" s="10121"/>
      <c r="C20" s="10121"/>
      <c r="D20" s="10122"/>
      <c r="E20" s="10121"/>
      <c r="F20" s="10121"/>
      <c r="G20" s="10121"/>
      <c r="H20" s="10121"/>
      <c r="I20" s="10122"/>
      <c r="J20" s="10121"/>
      <c r="K20" s="10121"/>
      <c r="L20" s="10121"/>
      <c r="M20" s="10121"/>
      <c r="N20" s="10123"/>
      <c r="O20" s="10124"/>
      <c r="P20" s="10125"/>
    </row>
    <row r="21" spans="1:47" ht="12.75" customHeight="1" x14ac:dyDescent="0.2">
      <c r="A21" s="8768"/>
      <c r="B21" s="8767"/>
      <c r="C21" s="8762"/>
      <c r="D21" s="8762"/>
      <c r="E21" s="8767"/>
      <c r="F21" s="8767"/>
      <c r="G21" s="8767"/>
      <c r="H21" s="8767" t="s">
        <v>8</v>
      </c>
      <c r="I21" s="8769"/>
      <c r="J21" s="8767"/>
      <c r="K21" s="8767"/>
      <c r="L21" s="8767"/>
      <c r="M21" s="8767"/>
      <c r="N21" s="8803"/>
      <c r="O21" s="8804"/>
      <c r="P21" s="8763"/>
    </row>
    <row r="22" spans="1:47" ht="12.75" customHeight="1" x14ac:dyDescent="0.2">
      <c r="A22" s="8781"/>
      <c r="B22" s="8767"/>
      <c r="C22" s="8767"/>
      <c r="D22" s="8769"/>
      <c r="E22" s="8767"/>
      <c r="F22" s="8767"/>
      <c r="G22" s="8767"/>
      <c r="H22" s="8767"/>
      <c r="I22" s="8769"/>
      <c r="J22" s="8767"/>
      <c r="K22" s="8767"/>
      <c r="L22" s="8767"/>
      <c r="M22" s="8767"/>
      <c r="N22" s="8767"/>
      <c r="O22" s="8767"/>
      <c r="P22" s="8763"/>
    </row>
    <row r="23" spans="1:47" ht="12.75" customHeight="1" x14ac:dyDescent="0.2">
      <c r="A23" s="10126" t="s">
        <v>18</v>
      </c>
      <c r="B23" s="10127"/>
      <c r="C23" s="10127"/>
      <c r="D23" s="10128"/>
      <c r="E23" s="10129" t="s">
        <v>19</v>
      </c>
      <c r="F23" s="10129"/>
      <c r="G23" s="10129"/>
      <c r="H23" s="10129"/>
      <c r="I23" s="10129"/>
      <c r="J23" s="10129"/>
      <c r="K23" s="10129"/>
      <c r="L23" s="10129"/>
      <c r="M23" s="10127"/>
      <c r="N23" s="10127"/>
      <c r="O23" s="10127"/>
      <c r="P23" s="10130"/>
    </row>
    <row r="24" spans="1:47" ht="15.75" x14ac:dyDescent="0.25">
      <c r="A24" s="8781"/>
      <c r="B24" s="8767"/>
      <c r="C24" s="8767"/>
      <c r="D24" s="8769"/>
      <c r="E24" s="8806" t="s">
        <v>20</v>
      </c>
      <c r="F24" s="8806"/>
      <c r="G24" s="8806"/>
      <c r="H24" s="8806"/>
      <c r="I24" s="8806"/>
      <c r="J24" s="8806"/>
      <c r="K24" s="8806"/>
      <c r="L24" s="8806"/>
      <c r="M24" s="8767"/>
      <c r="N24" s="8767"/>
      <c r="O24" s="8767"/>
      <c r="P24" s="8763"/>
    </row>
    <row r="25" spans="1:47" ht="12.75" customHeight="1" x14ac:dyDescent="0.2">
      <c r="A25" s="8411"/>
      <c r="B25" s="8412" t="s">
        <v>21</v>
      </c>
      <c r="C25" s="8413"/>
      <c r="D25" s="8413"/>
      <c r="E25" s="8413"/>
      <c r="F25" s="8413"/>
      <c r="G25" s="8413"/>
      <c r="H25" s="8413"/>
      <c r="I25" s="8413"/>
      <c r="J25" s="8413"/>
      <c r="K25" s="8413"/>
      <c r="L25" s="8413"/>
      <c r="M25" s="8413"/>
      <c r="N25" s="8413"/>
      <c r="O25" s="8767"/>
      <c r="P25" s="8763"/>
    </row>
    <row r="26" spans="1:47" ht="12.75" customHeight="1" x14ac:dyDescent="0.2">
      <c r="A26" s="8420" t="s">
        <v>22</v>
      </c>
      <c r="B26" s="8421" t="s">
        <v>23</v>
      </c>
      <c r="C26" s="8421"/>
      <c r="D26" s="8420" t="s">
        <v>24</v>
      </c>
      <c r="E26" s="8420" t="s">
        <v>25</v>
      </c>
      <c r="F26" s="8420" t="s">
        <v>22</v>
      </c>
      <c r="G26" s="8421" t="s">
        <v>23</v>
      </c>
      <c r="H26" s="8421"/>
      <c r="I26" s="8420" t="s">
        <v>24</v>
      </c>
      <c r="J26" s="8420" t="s">
        <v>25</v>
      </c>
      <c r="K26" s="8420" t="s">
        <v>22</v>
      </c>
      <c r="L26" s="8421" t="s">
        <v>23</v>
      </c>
      <c r="M26" s="8421"/>
      <c r="N26" s="8418" t="s">
        <v>24</v>
      </c>
      <c r="O26" s="8420" t="s">
        <v>25</v>
      </c>
      <c r="P26" s="8763"/>
    </row>
    <row r="27" spans="1:47" ht="12.75" customHeight="1" x14ac:dyDescent="0.2">
      <c r="A27" s="8420"/>
      <c r="B27" s="8421" t="s">
        <v>26</v>
      </c>
      <c r="C27" s="8421" t="s">
        <v>2</v>
      </c>
      <c r="D27" s="8420"/>
      <c r="E27" s="8420"/>
      <c r="F27" s="8420"/>
      <c r="G27" s="8421" t="s">
        <v>26</v>
      </c>
      <c r="H27" s="8421" t="s">
        <v>2</v>
      </c>
      <c r="I27" s="8420"/>
      <c r="J27" s="8420"/>
      <c r="K27" s="8420"/>
      <c r="L27" s="8421" t="s">
        <v>26</v>
      </c>
      <c r="M27" s="8421" t="s">
        <v>2</v>
      </c>
      <c r="N27" s="8422"/>
      <c r="O27" s="8420"/>
      <c r="P27" s="8763"/>
      <c r="Q27" s="10730" t="s">
        <v>161</v>
      </c>
      <c r="R27" s="10731"/>
      <c r="S27" s="1" t="s">
        <v>162</v>
      </c>
    </row>
    <row r="28" spans="1:47" ht="12.75" customHeight="1" x14ac:dyDescent="0.2">
      <c r="A28" s="10131">
        <v>1</v>
      </c>
      <c r="B28" s="10132">
        <v>0</v>
      </c>
      <c r="C28" s="10133">
        <v>0.15</v>
      </c>
      <c r="D28" s="10134">
        <v>16000</v>
      </c>
      <c r="E28" s="10135">
        <f t="shared" ref="E28:E59" si="0">D28*(100-2.53)/100</f>
        <v>15595.2</v>
      </c>
      <c r="F28" s="10136">
        <v>33</v>
      </c>
      <c r="G28" s="10137">
        <v>8</v>
      </c>
      <c r="H28" s="10137">
        <v>8.15</v>
      </c>
      <c r="I28" s="10134">
        <v>16000</v>
      </c>
      <c r="J28" s="10135">
        <f t="shared" ref="J28:J59" si="1">I28*(100-2.53)/100</f>
        <v>15595.2</v>
      </c>
      <c r="K28" s="10136">
        <v>65</v>
      </c>
      <c r="L28" s="10137">
        <v>16</v>
      </c>
      <c r="M28" s="10137">
        <v>16.149999999999999</v>
      </c>
      <c r="N28" s="10134">
        <v>16000</v>
      </c>
      <c r="O28" s="10135">
        <f t="shared" ref="O28:O59" si="2">N28*(100-2.53)/100</f>
        <v>15595.2</v>
      </c>
      <c r="P28" s="10138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8666">
        <v>2</v>
      </c>
      <c r="B29" s="8666">
        <v>0.15</v>
      </c>
      <c r="C29" s="8564">
        <v>0.3</v>
      </c>
      <c r="D29" s="8800">
        <v>16000</v>
      </c>
      <c r="E29" s="8807">
        <f t="shared" si="0"/>
        <v>15595.2</v>
      </c>
      <c r="F29" s="8671">
        <v>34</v>
      </c>
      <c r="G29" s="8672">
        <v>8.15</v>
      </c>
      <c r="H29" s="8672">
        <v>8.3000000000000007</v>
      </c>
      <c r="I29" s="8800">
        <v>16000</v>
      </c>
      <c r="J29" s="8807">
        <f t="shared" si="1"/>
        <v>15595.2</v>
      </c>
      <c r="K29" s="8671">
        <v>66</v>
      </c>
      <c r="L29" s="8672">
        <v>16.149999999999999</v>
      </c>
      <c r="M29" s="8672">
        <v>16.3</v>
      </c>
      <c r="N29" s="8800">
        <v>16000</v>
      </c>
      <c r="O29" s="8807">
        <f t="shared" si="2"/>
        <v>15595.2</v>
      </c>
      <c r="P29" s="8763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10139">
        <v>3</v>
      </c>
      <c r="B30" s="10140">
        <v>0.3</v>
      </c>
      <c r="C30" s="10141">
        <v>0.45</v>
      </c>
      <c r="D30" s="10142">
        <v>16000</v>
      </c>
      <c r="E30" s="10143">
        <f t="shared" si="0"/>
        <v>15595.2</v>
      </c>
      <c r="F30" s="10144">
        <v>35</v>
      </c>
      <c r="G30" s="10145">
        <v>8.3000000000000007</v>
      </c>
      <c r="H30" s="10145">
        <v>8.4499999999999993</v>
      </c>
      <c r="I30" s="10142">
        <v>16000</v>
      </c>
      <c r="J30" s="10143">
        <f t="shared" si="1"/>
        <v>15595.2</v>
      </c>
      <c r="K30" s="10144">
        <v>67</v>
      </c>
      <c r="L30" s="10145">
        <v>16.3</v>
      </c>
      <c r="M30" s="10145">
        <v>16.45</v>
      </c>
      <c r="N30" s="10142">
        <v>16000</v>
      </c>
      <c r="O30" s="10143">
        <f t="shared" si="2"/>
        <v>15595.2</v>
      </c>
      <c r="P30" s="10146"/>
      <c r="Q30" s="8564">
        <v>2</v>
      </c>
      <c r="R30" s="8667">
        <v>2.15</v>
      </c>
      <c r="S30" s="10733">
        <f>AVERAGE(D36:D39)</f>
        <v>16000</v>
      </c>
      <c r="V30" s="10147"/>
    </row>
    <row r="31" spans="1:47" ht="12.75" customHeight="1" x14ac:dyDescent="0.2">
      <c r="A31" s="8666">
        <v>4</v>
      </c>
      <c r="B31" s="8666">
        <v>0.45</v>
      </c>
      <c r="C31" s="8672">
        <v>1</v>
      </c>
      <c r="D31" s="8800">
        <v>16000</v>
      </c>
      <c r="E31" s="8807">
        <f t="shared" si="0"/>
        <v>15595.2</v>
      </c>
      <c r="F31" s="8671">
        <v>36</v>
      </c>
      <c r="G31" s="8672">
        <v>8.4499999999999993</v>
      </c>
      <c r="H31" s="8672">
        <v>9</v>
      </c>
      <c r="I31" s="8800">
        <v>16000</v>
      </c>
      <c r="J31" s="8807">
        <f t="shared" si="1"/>
        <v>15595.2</v>
      </c>
      <c r="K31" s="8671">
        <v>68</v>
      </c>
      <c r="L31" s="8672">
        <v>16.45</v>
      </c>
      <c r="M31" s="8672">
        <v>17</v>
      </c>
      <c r="N31" s="8800">
        <v>16000</v>
      </c>
      <c r="O31" s="8807">
        <f t="shared" si="2"/>
        <v>15595.2</v>
      </c>
      <c r="P31" s="8763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10148">
        <v>5</v>
      </c>
      <c r="B32" s="10149">
        <v>1</v>
      </c>
      <c r="C32" s="10150">
        <v>1.1499999999999999</v>
      </c>
      <c r="D32" s="10151">
        <v>16000</v>
      </c>
      <c r="E32" s="10152">
        <f t="shared" si="0"/>
        <v>15595.2</v>
      </c>
      <c r="F32" s="10153">
        <v>37</v>
      </c>
      <c r="G32" s="10149">
        <v>9</v>
      </c>
      <c r="H32" s="10149">
        <v>9.15</v>
      </c>
      <c r="I32" s="10151">
        <v>16000</v>
      </c>
      <c r="J32" s="10152">
        <f t="shared" si="1"/>
        <v>15595.2</v>
      </c>
      <c r="K32" s="10153">
        <v>69</v>
      </c>
      <c r="L32" s="10149">
        <v>17</v>
      </c>
      <c r="M32" s="10149">
        <v>17.149999999999999</v>
      </c>
      <c r="N32" s="10151">
        <v>16000</v>
      </c>
      <c r="O32" s="10152">
        <f t="shared" si="2"/>
        <v>15595.2</v>
      </c>
      <c r="P32" s="10154"/>
      <c r="Q32" s="8564">
        <v>4</v>
      </c>
      <c r="R32" s="8661">
        <v>4.1500000000000004</v>
      </c>
      <c r="S32" s="10733">
        <f>AVERAGE(D44:D47)</f>
        <v>16000</v>
      </c>
      <c r="AQ32" s="10151"/>
    </row>
    <row r="33" spans="1:19" ht="12.75" customHeight="1" x14ac:dyDescent="0.2">
      <c r="A33" s="10155">
        <v>6</v>
      </c>
      <c r="B33" s="10156">
        <v>1.1499999999999999</v>
      </c>
      <c r="C33" s="10157">
        <v>1.3</v>
      </c>
      <c r="D33" s="10158">
        <v>16000</v>
      </c>
      <c r="E33" s="10159">
        <f t="shared" si="0"/>
        <v>15595.2</v>
      </c>
      <c r="F33" s="10160">
        <v>38</v>
      </c>
      <c r="G33" s="10157">
        <v>9.15</v>
      </c>
      <c r="H33" s="10157">
        <v>9.3000000000000007</v>
      </c>
      <c r="I33" s="10158">
        <v>16000</v>
      </c>
      <c r="J33" s="10159">
        <f t="shared" si="1"/>
        <v>15595.2</v>
      </c>
      <c r="K33" s="10160">
        <v>70</v>
      </c>
      <c r="L33" s="10157">
        <v>17.149999999999999</v>
      </c>
      <c r="M33" s="10157">
        <v>17.3</v>
      </c>
      <c r="N33" s="10158">
        <v>16000</v>
      </c>
      <c r="O33" s="10159">
        <f t="shared" si="2"/>
        <v>15595.2</v>
      </c>
      <c r="P33" s="10161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10162">
        <v>7</v>
      </c>
      <c r="B34" s="10163">
        <v>1.3</v>
      </c>
      <c r="C34" s="10164">
        <v>1.45</v>
      </c>
      <c r="D34" s="10165">
        <v>16000</v>
      </c>
      <c r="E34" s="10166">
        <f t="shared" si="0"/>
        <v>15595.2</v>
      </c>
      <c r="F34" s="10167">
        <v>39</v>
      </c>
      <c r="G34" s="10168">
        <v>9.3000000000000007</v>
      </c>
      <c r="H34" s="10168">
        <v>9.4499999999999993</v>
      </c>
      <c r="I34" s="10165">
        <v>16000</v>
      </c>
      <c r="J34" s="10166">
        <f t="shared" si="1"/>
        <v>15595.2</v>
      </c>
      <c r="K34" s="10167">
        <v>71</v>
      </c>
      <c r="L34" s="10168">
        <v>17.3</v>
      </c>
      <c r="M34" s="10168">
        <v>17.45</v>
      </c>
      <c r="N34" s="10165">
        <v>16000</v>
      </c>
      <c r="O34" s="10166">
        <f t="shared" si="2"/>
        <v>15595.2</v>
      </c>
      <c r="P34" s="10169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8666">
        <v>8</v>
      </c>
      <c r="B35" s="8666">
        <v>1.45</v>
      </c>
      <c r="C35" s="8672">
        <v>2</v>
      </c>
      <c r="D35" s="8800">
        <v>16000</v>
      </c>
      <c r="E35" s="8807">
        <f t="shared" si="0"/>
        <v>15595.2</v>
      </c>
      <c r="F35" s="8671">
        <v>40</v>
      </c>
      <c r="G35" s="8672">
        <v>9.4499999999999993</v>
      </c>
      <c r="H35" s="8672">
        <v>10</v>
      </c>
      <c r="I35" s="8800">
        <v>16000</v>
      </c>
      <c r="J35" s="8807">
        <f t="shared" si="1"/>
        <v>15595.2</v>
      </c>
      <c r="K35" s="8671">
        <v>72</v>
      </c>
      <c r="L35" s="8668">
        <v>17.45</v>
      </c>
      <c r="M35" s="8672">
        <v>18</v>
      </c>
      <c r="N35" s="8800">
        <v>16000</v>
      </c>
      <c r="O35" s="8807">
        <f t="shared" si="2"/>
        <v>15595.2</v>
      </c>
      <c r="P35" s="8763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10170">
        <v>9</v>
      </c>
      <c r="B36" s="10171">
        <v>2</v>
      </c>
      <c r="C36" s="10172">
        <v>2.15</v>
      </c>
      <c r="D36" s="10173">
        <v>16000</v>
      </c>
      <c r="E36" s="10174">
        <f t="shared" si="0"/>
        <v>15595.2</v>
      </c>
      <c r="F36" s="10175">
        <v>41</v>
      </c>
      <c r="G36" s="10176">
        <v>10</v>
      </c>
      <c r="H36" s="10176">
        <v>10.15</v>
      </c>
      <c r="I36" s="10173">
        <v>16000</v>
      </c>
      <c r="J36" s="10174">
        <f t="shared" si="1"/>
        <v>15595.2</v>
      </c>
      <c r="K36" s="10175">
        <v>73</v>
      </c>
      <c r="L36" s="10176">
        <v>18</v>
      </c>
      <c r="M36" s="10176">
        <v>18.149999999999999</v>
      </c>
      <c r="N36" s="10173">
        <v>16000</v>
      </c>
      <c r="O36" s="10174">
        <f t="shared" si="2"/>
        <v>15595.2</v>
      </c>
      <c r="P36" s="10177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8666">
        <v>10</v>
      </c>
      <c r="B37" s="8666">
        <v>2.15</v>
      </c>
      <c r="C37" s="8672">
        <v>2.2999999999999998</v>
      </c>
      <c r="D37" s="8800">
        <v>16000</v>
      </c>
      <c r="E37" s="8807">
        <f t="shared" si="0"/>
        <v>15595.2</v>
      </c>
      <c r="F37" s="8671">
        <v>42</v>
      </c>
      <c r="G37" s="8672">
        <v>10.15</v>
      </c>
      <c r="H37" s="8668">
        <v>10.3</v>
      </c>
      <c r="I37" s="8800">
        <v>16000</v>
      </c>
      <c r="J37" s="8807">
        <f t="shared" si="1"/>
        <v>15595.2</v>
      </c>
      <c r="K37" s="8671">
        <v>74</v>
      </c>
      <c r="L37" s="8668">
        <v>18.149999999999999</v>
      </c>
      <c r="M37" s="8672">
        <v>18.3</v>
      </c>
      <c r="N37" s="8800">
        <v>16000</v>
      </c>
      <c r="O37" s="8807">
        <f t="shared" si="2"/>
        <v>15595.2</v>
      </c>
      <c r="P37" s="8763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8666">
        <v>11</v>
      </c>
      <c r="B38" s="8564">
        <v>2.2999999999999998</v>
      </c>
      <c r="C38" s="8667">
        <v>2.4500000000000002</v>
      </c>
      <c r="D38" s="8800">
        <v>16000</v>
      </c>
      <c r="E38" s="8807">
        <f t="shared" si="0"/>
        <v>15595.2</v>
      </c>
      <c r="F38" s="8671">
        <v>43</v>
      </c>
      <c r="G38" s="8672">
        <v>10.3</v>
      </c>
      <c r="H38" s="8668">
        <v>10.45</v>
      </c>
      <c r="I38" s="8800">
        <v>16000</v>
      </c>
      <c r="J38" s="8807">
        <f t="shared" si="1"/>
        <v>15595.2</v>
      </c>
      <c r="K38" s="8671">
        <v>75</v>
      </c>
      <c r="L38" s="8668">
        <v>18.3</v>
      </c>
      <c r="M38" s="8672">
        <v>18.45</v>
      </c>
      <c r="N38" s="8800">
        <v>16000</v>
      </c>
      <c r="O38" s="8807">
        <f t="shared" si="2"/>
        <v>15595.2</v>
      </c>
      <c r="P38" s="8763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8666">
        <v>12</v>
      </c>
      <c r="B39" s="8666">
        <v>2.4500000000000002</v>
      </c>
      <c r="C39" s="8672">
        <v>3</v>
      </c>
      <c r="D39" s="8800">
        <v>16000</v>
      </c>
      <c r="E39" s="8807">
        <f t="shared" si="0"/>
        <v>15595.2</v>
      </c>
      <c r="F39" s="8671">
        <v>44</v>
      </c>
      <c r="G39" s="8672">
        <v>10.45</v>
      </c>
      <c r="H39" s="8668">
        <v>11</v>
      </c>
      <c r="I39" s="8800">
        <v>16000</v>
      </c>
      <c r="J39" s="8807">
        <f t="shared" si="1"/>
        <v>15595.2</v>
      </c>
      <c r="K39" s="8671">
        <v>76</v>
      </c>
      <c r="L39" s="8668">
        <v>18.45</v>
      </c>
      <c r="M39" s="8672">
        <v>19</v>
      </c>
      <c r="N39" s="8800">
        <v>16000</v>
      </c>
      <c r="O39" s="8807">
        <f t="shared" si="2"/>
        <v>15595.2</v>
      </c>
      <c r="P39" s="8763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10178">
        <v>13</v>
      </c>
      <c r="B40" s="10179">
        <v>3</v>
      </c>
      <c r="C40" s="10180">
        <v>3.15</v>
      </c>
      <c r="D40" s="10181">
        <v>16000</v>
      </c>
      <c r="E40" s="10182">
        <f t="shared" si="0"/>
        <v>15595.2</v>
      </c>
      <c r="F40" s="10183">
        <v>45</v>
      </c>
      <c r="G40" s="10184">
        <v>11</v>
      </c>
      <c r="H40" s="10185">
        <v>11.15</v>
      </c>
      <c r="I40" s="10181">
        <v>16000</v>
      </c>
      <c r="J40" s="10182">
        <f t="shared" si="1"/>
        <v>15595.2</v>
      </c>
      <c r="K40" s="10183">
        <v>77</v>
      </c>
      <c r="L40" s="10185">
        <v>19</v>
      </c>
      <c r="M40" s="10184">
        <v>19.149999999999999</v>
      </c>
      <c r="N40" s="10181">
        <v>16000</v>
      </c>
      <c r="O40" s="10182">
        <f t="shared" si="2"/>
        <v>15595.2</v>
      </c>
      <c r="P40" s="10186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8666">
        <v>14</v>
      </c>
      <c r="B41" s="8666">
        <v>3.15</v>
      </c>
      <c r="C41" s="8668">
        <v>3.3</v>
      </c>
      <c r="D41" s="8800">
        <v>16000</v>
      </c>
      <c r="E41" s="8807">
        <f t="shared" si="0"/>
        <v>15595.2</v>
      </c>
      <c r="F41" s="8671">
        <v>46</v>
      </c>
      <c r="G41" s="8672">
        <v>11.15</v>
      </c>
      <c r="H41" s="8668">
        <v>11.3</v>
      </c>
      <c r="I41" s="8800">
        <v>16000</v>
      </c>
      <c r="J41" s="8807">
        <f t="shared" si="1"/>
        <v>15595.2</v>
      </c>
      <c r="K41" s="8671">
        <v>78</v>
      </c>
      <c r="L41" s="8668">
        <v>19.149999999999999</v>
      </c>
      <c r="M41" s="8672">
        <v>19.3</v>
      </c>
      <c r="N41" s="8800">
        <v>16000</v>
      </c>
      <c r="O41" s="8807">
        <f t="shared" si="2"/>
        <v>15595.2</v>
      </c>
      <c r="P41" s="8763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8666">
        <v>15</v>
      </c>
      <c r="B42" s="8564">
        <v>3.3</v>
      </c>
      <c r="C42" s="8661">
        <v>3.45</v>
      </c>
      <c r="D42" s="8800">
        <v>16000</v>
      </c>
      <c r="E42" s="8807">
        <f t="shared" si="0"/>
        <v>15595.2</v>
      </c>
      <c r="F42" s="8671">
        <v>47</v>
      </c>
      <c r="G42" s="8672">
        <v>11.3</v>
      </c>
      <c r="H42" s="8668">
        <v>11.45</v>
      </c>
      <c r="I42" s="8800">
        <v>16000</v>
      </c>
      <c r="J42" s="8807">
        <f t="shared" si="1"/>
        <v>15595.2</v>
      </c>
      <c r="K42" s="8671">
        <v>79</v>
      </c>
      <c r="L42" s="8668">
        <v>19.3</v>
      </c>
      <c r="M42" s="8672">
        <v>19.45</v>
      </c>
      <c r="N42" s="8800">
        <v>16000</v>
      </c>
      <c r="O42" s="8807">
        <f t="shared" si="2"/>
        <v>15595.2</v>
      </c>
      <c r="P42" s="8763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8666">
        <v>16</v>
      </c>
      <c r="B43" s="8666">
        <v>3.45</v>
      </c>
      <c r="C43" s="8668">
        <v>4</v>
      </c>
      <c r="D43" s="8800">
        <v>16000</v>
      </c>
      <c r="E43" s="8807">
        <f t="shared" si="0"/>
        <v>15595.2</v>
      </c>
      <c r="F43" s="8671">
        <v>48</v>
      </c>
      <c r="G43" s="8672">
        <v>11.45</v>
      </c>
      <c r="H43" s="8668">
        <v>12</v>
      </c>
      <c r="I43" s="8800">
        <v>16000</v>
      </c>
      <c r="J43" s="8807">
        <f t="shared" si="1"/>
        <v>15595.2</v>
      </c>
      <c r="K43" s="8671">
        <v>80</v>
      </c>
      <c r="L43" s="8668">
        <v>19.45</v>
      </c>
      <c r="M43" s="8668">
        <v>20</v>
      </c>
      <c r="N43" s="8800">
        <v>16000</v>
      </c>
      <c r="O43" s="8807">
        <f t="shared" si="2"/>
        <v>15595.2</v>
      </c>
      <c r="P43" s="8763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10187">
        <v>17</v>
      </c>
      <c r="B44" s="10188">
        <v>4</v>
      </c>
      <c r="C44" s="10189">
        <v>4.1500000000000004</v>
      </c>
      <c r="D44" s="10190">
        <v>16000</v>
      </c>
      <c r="E44" s="10191">
        <f t="shared" si="0"/>
        <v>15595.2</v>
      </c>
      <c r="F44" s="10192">
        <v>49</v>
      </c>
      <c r="G44" s="10193">
        <v>12</v>
      </c>
      <c r="H44" s="10194">
        <v>12.15</v>
      </c>
      <c r="I44" s="10190">
        <v>16000</v>
      </c>
      <c r="J44" s="10191">
        <f t="shared" si="1"/>
        <v>15595.2</v>
      </c>
      <c r="K44" s="10192">
        <v>81</v>
      </c>
      <c r="L44" s="10194">
        <v>20</v>
      </c>
      <c r="M44" s="10193">
        <v>20.149999999999999</v>
      </c>
      <c r="N44" s="10190">
        <v>16000</v>
      </c>
      <c r="O44" s="10191">
        <f t="shared" si="2"/>
        <v>15595.2</v>
      </c>
      <c r="P44" s="10195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8666">
        <v>18</v>
      </c>
      <c r="B45" s="8666">
        <v>4.1500000000000004</v>
      </c>
      <c r="C45" s="8668">
        <v>4.3</v>
      </c>
      <c r="D45" s="8800">
        <v>16000</v>
      </c>
      <c r="E45" s="8807">
        <f t="shared" si="0"/>
        <v>15595.2</v>
      </c>
      <c r="F45" s="8671">
        <v>50</v>
      </c>
      <c r="G45" s="8672">
        <v>12.15</v>
      </c>
      <c r="H45" s="8668">
        <v>12.3</v>
      </c>
      <c r="I45" s="8800">
        <v>16000</v>
      </c>
      <c r="J45" s="8807">
        <f t="shared" si="1"/>
        <v>15595.2</v>
      </c>
      <c r="K45" s="8671">
        <v>82</v>
      </c>
      <c r="L45" s="8668">
        <v>20.149999999999999</v>
      </c>
      <c r="M45" s="8672">
        <v>20.3</v>
      </c>
      <c r="N45" s="8800">
        <v>16000</v>
      </c>
      <c r="O45" s="8807">
        <f t="shared" si="2"/>
        <v>15595.2</v>
      </c>
      <c r="P45" s="8763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8666">
        <v>19</v>
      </c>
      <c r="B46" s="8564">
        <v>4.3</v>
      </c>
      <c r="C46" s="8661">
        <v>4.45</v>
      </c>
      <c r="D46" s="8800">
        <v>16000</v>
      </c>
      <c r="E46" s="8807">
        <f t="shared" si="0"/>
        <v>15595.2</v>
      </c>
      <c r="F46" s="8671">
        <v>51</v>
      </c>
      <c r="G46" s="8672">
        <v>12.3</v>
      </c>
      <c r="H46" s="8668">
        <v>12.45</v>
      </c>
      <c r="I46" s="8800">
        <v>16000</v>
      </c>
      <c r="J46" s="8807">
        <f t="shared" si="1"/>
        <v>15595.2</v>
      </c>
      <c r="K46" s="8671">
        <v>83</v>
      </c>
      <c r="L46" s="8668">
        <v>20.3</v>
      </c>
      <c r="M46" s="8672">
        <v>20.45</v>
      </c>
      <c r="N46" s="8800">
        <v>16000</v>
      </c>
      <c r="O46" s="8807">
        <f t="shared" si="2"/>
        <v>15595.2</v>
      </c>
      <c r="P46" s="8763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8666">
        <v>20</v>
      </c>
      <c r="B47" s="8666">
        <v>4.45</v>
      </c>
      <c r="C47" s="8668">
        <v>5</v>
      </c>
      <c r="D47" s="8800">
        <v>16000</v>
      </c>
      <c r="E47" s="8807">
        <f t="shared" si="0"/>
        <v>15595.2</v>
      </c>
      <c r="F47" s="8671">
        <v>52</v>
      </c>
      <c r="G47" s="8672">
        <v>12.45</v>
      </c>
      <c r="H47" s="8668">
        <v>13</v>
      </c>
      <c r="I47" s="8800">
        <v>16000</v>
      </c>
      <c r="J47" s="8807">
        <f t="shared" si="1"/>
        <v>15595.2</v>
      </c>
      <c r="K47" s="8671">
        <v>84</v>
      </c>
      <c r="L47" s="8668">
        <v>20.45</v>
      </c>
      <c r="M47" s="8672">
        <v>21</v>
      </c>
      <c r="N47" s="8800">
        <v>16000</v>
      </c>
      <c r="O47" s="8807">
        <f t="shared" si="2"/>
        <v>15595.2</v>
      </c>
      <c r="P47" s="8763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10196">
        <v>21</v>
      </c>
      <c r="B48" s="10197">
        <v>5</v>
      </c>
      <c r="C48" s="10198">
        <v>5.15</v>
      </c>
      <c r="D48" s="10199">
        <v>16000</v>
      </c>
      <c r="E48" s="10200">
        <f t="shared" si="0"/>
        <v>15595.2</v>
      </c>
      <c r="F48" s="10201">
        <v>53</v>
      </c>
      <c r="G48" s="10197">
        <v>13</v>
      </c>
      <c r="H48" s="10197">
        <v>13.15</v>
      </c>
      <c r="I48" s="10199">
        <v>16000</v>
      </c>
      <c r="J48" s="10200">
        <f t="shared" si="1"/>
        <v>15595.2</v>
      </c>
      <c r="K48" s="10201">
        <v>85</v>
      </c>
      <c r="L48" s="10197">
        <v>21</v>
      </c>
      <c r="M48" s="10197">
        <v>21.15</v>
      </c>
      <c r="N48" s="10199">
        <v>16000</v>
      </c>
      <c r="O48" s="10200">
        <f t="shared" si="2"/>
        <v>15595.2</v>
      </c>
      <c r="P48" s="10202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10203">
        <v>22</v>
      </c>
      <c r="B49" s="10204">
        <v>5.15</v>
      </c>
      <c r="C49" s="10205">
        <v>5.3</v>
      </c>
      <c r="D49" s="10206">
        <v>16000</v>
      </c>
      <c r="E49" s="10207">
        <f t="shared" si="0"/>
        <v>15595.2</v>
      </c>
      <c r="F49" s="10208">
        <v>54</v>
      </c>
      <c r="G49" s="10209">
        <v>13.15</v>
      </c>
      <c r="H49" s="10205">
        <v>13.3</v>
      </c>
      <c r="I49" s="10206">
        <v>16000</v>
      </c>
      <c r="J49" s="10207">
        <f t="shared" si="1"/>
        <v>15595.2</v>
      </c>
      <c r="K49" s="10208">
        <v>86</v>
      </c>
      <c r="L49" s="10205">
        <v>21.15</v>
      </c>
      <c r="M49" s="10209">
        <v>21.3</v>
      </c>
      <c r="N49" s="10206">
        <v>16000</v>
      </c>
      <c r="O49" s="10207">
        <f t="shared" si="2"/>
        <v>15595.2</v>
      </c>
      <c r="P49" s="10210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8666">
        <v>23</v>
      </c>
      <c r="B50" s="8672">
        <v>5.3</v>
      </c>
      <c r="C50" s="8661">
        <v>5.45</v>
      </c>
      <c r="D50" s="8800">
        <v>16000</v>
      </c>
      <c r="E50" s="8807">
        <f t="shared" si="0"/>
        <v>15595.2</v>
      </c>
      <c r="F50" s="8671">
        <v>55</v>
      </c>
      <c r="G50" s="8672">
        <v>13.3</v>
      </c>
      <c r="H50" s="8668">
        <v>13.45</v>
      </c>
      <c r="I50" s="8800">
        <v>16000</v>
      </c>
      <c r="J50" s="8807">
        <f t="shared" si="1"/>
        <v>15595.2</v>
      </c>
      <c r="K50" s="8671">
        <v>87</v>
      </c>
      <c r="L50" s="8668">
        <v>21.3</v>
      </c>
      <c r="M50" s="8672">
        <v>21.45</v>
      </c>
      <c r="N50" s="8800">
        <v>16000</v>
      </c>
      <c r="O50" s="8807">
        <f t="shared" si="2"/>
        <v>15595.2</v>
      </c>
      <c r="P50" s="8763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8666">
        <v>24</v>
      </c>
      <c r="B51" s="8667">
        <v>5.45</v>
      </c>
      <c r="C51" s="8668">
        <v>6</v>
      </c>
      <c r="D51" s="8800">
        <v>16000</v>
      </c>
      <c r="E51" s="8807">
        <f t="shared" si="0"/>
        <v>15595.2</v>
      </c>
      <c r="F51" s="8671">
        <v>56</v>
      </c>
      <c r="G51" s="8672">
        <v>13.45</v>
      </c>
      <c r="H51" s="8668">
        <v>14</v>
      </c>
      <c r="I51" s="8800">
        <v>16000</v>
      </c>
      <c r="J51" s="8807">
        <f t="shared" si="1"/>
        <v>15595.2</v>
      </c>
      <c r="K51" s="8671">
        <v>88</v>
      </c>
      <c r="L51" s="8668">
        <v>21.45</v>
      </c>
      <c r="M51" s="8672">
        <v>22</v>
      </c>
      <c r="N51" s="8800">
        <v>16000</v>
      </c>
      <c r="O51" s="8807">
        <f t="shared" si="2"/>
        <v>15595.2</v>
      </c>
      <c r="P51" s="8763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10211">
        <v>25</v>
      </c>
      <c r="B52" s="10212">
        <v>6</v>
      </c>
      <c r="C52" s="10213">
        <v>6.15</v>
      </c>
      <c r="D52" s="10214">
        <v>16000</v>
      </c>
      <c r="E52" s="10215">
        <f t="shared" si="0"/>
        <v>15595.2</v>
      </c>
      <c r="F52" s="10216">
        <v>57</v>
      </c>
      <c r="G52" s="10212">
        <v>14</v>
      </c>
      <c r="H52" s="10217">
        <v>14.15</v>
      </c>
      <c r="I52" s="10214">
        <v>16000</v>
      </c>
      <c r="J52" s="10215">
        <f t="shared" si="1"/>
        <v>15595.2</v>
      </c>
      <c r="K52" s="10216">
        <v>89</v>
      </c>
      <c r="L52" s="10217">
        <v>22</v>
      </c>
      <c r="M52" s="10212">
        <v>22.15</v>
      </c>
      <c r="N52" s="10214">
        <v>16000</v>
      </c>
      <c r="O52" s="10215">
        <f t="shared" si="2"/>
        <v>15595.2</v>
      </c>
      <c r="P52" s="10218"/>
      <c r="Q52" s="1" t="s">
        <v>163</v>
      </c>
      <c r="S52" s="10733">
        <f>AVERAGE(S28:S51)</f>
        <v>16000</v>
      </c>
    </row>
    <row r="53" spans="1:19" x14ac:dyDescent="0.2">
      <c r="A53" s="8666">
        <v>26</v>
      </c>
      <c r="B53" s="8667">
        <v>6.15</v>
      </c>
      <c r="C53" s="8668">
        <v>6.3</v>
      </c>
      <c r="D53" s="8800">
        <v>16000</v>
      </c>
      <c r="E53" s="8807">
        <f t="shared" si="0"/>
        <v>15595.2</v>
      </c>
      <c r="F53" s="8671">
        <v>58</v>
      </c>
      <c r="G53" s="8672">
        <v>14.15</v>
      </c>
      <c r="H53" s="8668">
        <v>14.3</v>
      </c>
      <c r="I53" s="8800">
        <v>16000</v>
      </c>
      <c r="J53" s="8807">
        <f t="shared" si="1"/>
        <v>15595.2</v>
      </c>
      <c r="K53" s="8671">
        <v>90</v>
      </c>
      <c r="L53" s="8668">
        <v>22.15</v>
      </c>
      <c r="M53" s="8672">
        <v>22.3</v>
      </c>
      <c r="N53" s="8800">
        <v>16000</v>
      </c>
      <c r="O53" s="8807">
        <f t="shared" si="2"/>
        <v>15595.2</v>
      </c>
      <c r="P53" s="8763"/>
    </row>
    <row r="54" spans="1:19" x14ac:dyDescent="0.2">
      <c r="A54" s="10219">
        <v>27</v>
      </c>
      <c r="B54" s="10220">
        <v>6.3</v>
      </c>
      <c r="C54" s="10221">
        <v>6.45</v>
      </c>
      <c r="D54" s="10222">
        <v>16000</v>
      </c>
      <c r="E54" s="10223">
        <f t="shared" si="0"/>
        <v>15595.2</v>
      </c>
      <c r="F54" s="10224">
        <v>59</v>
      </c>
      <c r="G54" s="10220">
        <v>14.3</v>
      </c>
      <c r="H54" s="10225">
        <v>14.45</v>
      </c>
      <c r="I54" s="10222">
        <v>16000</v>
      </c>
      <c r="J54" s="10223">
        <f t="shared" si="1"/>
        <v>15595.2</v>
      </c>
      <c r="K54" s="10224">
        <v>91</v>
      </c>
      <c r="L54" s="10225">
        <v>22.3</v>
      </c>
      <c r="M54" s="10220">
        <v>22.45</v>
      </c>
      <c r="N54" s="10222">
        <v>16000</v>
      </c>
      <c r="O54" s="10223">
        <f t="shared" si="2"/>
        <v>15595.2</v>
      </c>
      <c r="P54" s="10226"/>
    </row>
    <row r="55" spans="1:19" x14ac:dyDescent="0.2">
      <c r="A55" s="8666">
        <v>28</v>
      </c>
      <c r="B55" s="8667">
        <v>6.45</v>
      </c>
      <c r="C55" s="8668">
        <v>7</v>
      </c>
      <c r="D55" s="8800">
        <v>16000</v>
      </c>
      <c r="E55" s="8807">
        <f t="shared" si="0"/>
        <v>15595.2</v>
      </c>
      <c r="F55" s="8671">
        <v>60</v>
      </c>
      <c r="G55" s="8672">
        <v>14.45</v>
      </c>
      <c r="H55" s="8672">
        <v>15</v>
      </c>
      <c r="I55" s="8800">
        <v>16000</v>
      </c>
      <c r="J55" s="8807">
        <f t="shared" si="1"/>
        <v>15595.2</v>
      </c>
      <c r="K55" s="8671">
        <v>92</v>
      </c>
      <c r="L55" s="8668">
        <v>22.45</v>
      </c>
      <c r="M55" s="8672">
        <v>23</v>
      </c>
      <c r="N55" s="8800">
        <v>16000</v>
      </c>
      <c r="O55" s="8807">
        <f t="shared" si="2"/>
        <v>15595.2</v>
      </c>
      <c r="P55" s="8763"/>
    </row>
    <row r="56" spans="1:19" x14ac:dyDescent="0.2">
      <c r="A56" s="10227">
        <v>29</v>
      </c>
      <c r="B56" s="10228">
        <v>7</v>
      </c>
      <c r="C56" s="10229">
        <v>7.15</v>
      </c>
      <c r="D56" s="10230">
        <v>16000</v>
      </c>
      <c r="E56" s="10231">
        <f t="shared" si="0"/>
        <v>15595.2</v>
      </c>
      <c r="F56" s="10232">
        <v>61</v>
      </c>
      <c r="G56" s="10228">
        <v>15</v>
      </c>
      <c r="H56" s="10228">
        <v>15.15</v>
      </c>
      <c r="I56" s="10230">
        <v>16000</v>
      </c>
      <c r="J56" s="10231">
        <f t="shared" si="1"/>
        <v>15595.2</v>
      </c>
      <c r="K56" s="10232">
        <v>93</v>
      </c>
      <c r="L56" s="10233">
        <v>23</v>
      </c>
      <c r="M56" s="10228">
        <v>23.15</v>
      </c>
      <c r="N56" s="10230">
        <v>16000</v>
      </c>
      <c r="O56" s="10231">
        <f t="shared" si="2"/>
        <v>15595.2</v>
      </c>
      <c r="P56" s="10234"/>
    </row>
    <row r="57" spans="1:19" x14ac:dyDescent="0.2">
      <c r="A57" s="10235">
        <v>30</v>
      </c>
      <c r="B57" s="10236">
        <v>7.15</v>
      </c>
      <c r="C57" s="10237">
        <v>7.3</v>
      </c>
      <c r="D57" s="10238">
        <v>16000</v>
      </c>
      <c r="E57" s="10239">
        <f t="shared" si="0"/>
        <v>15595.2</v>
      </c>
      <c r="F57" s="10240">
        <v>62</v>
      </c>
      <c r="G57" s="10241">
        <v>15.15</v>
      </c>
      <c r="H57" s="10241">
        <v>15.3</v>
      </c>
      <c r="I57" s="10238">
        <v>16000</v>
      </c>
      <c r="J57" s="10239">
        <f t="shared" si="1"/>
        <v>15595.2</v>
      </c>
      <c r="K57" s="10240">
        <v>94</v>
      </c>
      <c r="L57" s="10241">
        <v>23.15</v>
      </c>
      <c r="M57" s="10241">
        <v>23.3</v>
      </c>
      <c r="N57" s="10238">
        <v>16000</v>
      </c>
      <c r="O57" s="10239">
        <f t="shared" si="2"/>
        <v>15595.2</v>
      </c>
      <c r="P57" s="10242"/>
    </row>
    <row r="58" spans="1:19" x14ac:dyDescent="0.2">
      <c r="A58" s="10243">
        <v>31</v>
      </c>
      <c r="B58" s="10244">
        <v>7.3</v>
      </c>
      <c r="C58" s="10245">
        <v>7.45</v>
      </c>
      <c r="D58" s="10246">
        <v>16000</v>
      </c>
      <c r="E58" s="10247">
        <f t="shared" si="0"/>
        <v>15595.2</v>
      </c>
      <c r="F58" s="10248">
        <v>63</v>
      </c>
      <c r="G58" s="10244">
        <v>15.3</v>
      </c>
      <c r="H58" s="10244">
        <v>15.45</v>
      </c>
      <c r="I58" s="10246">
        <v>16000</v>
      </c>
      <c r="J58" s="10247">
        <f t="shared" si="1"/>
        <v>15595.2</v>
      </c>
      <c r="K58" s="10248">
        <v>95</v>
      </c>
      <c r="L58" s="10244">
        <v>23.3</v>
      </c>
      <c r="M58" s="10244">
        <v>23.45</v>
      </c>
      <c r="N58" s="10246">
        <v>16000</v>
      </c>
      <c r="O58" s="10247">
        <f t="shared" si="2"/>
        <v>15595.2</v>
      </c>
      <c r="P58" s="10249"/>
    </row>
    <row r="59" spans="1:19" x14ac:dyDescent="0.2">
      <c r="A59" s="8666">
        <v>32</v>
      </c>
      <c r="B59" s="8667">
        <v>7.45</v>
      </c>
      <c r="C59" s="8668">
        <v>8</v>
      </c>
      <c r="D59" s="8800">
        <v>16000</v>
      </c>
      <c r="E59" s="8807">
        <f t="shared" si="0"/>
        <v>15595.2</v>
      </c>
      <c r="F59" s="8671">
        <v>64</v>
      </c>
      <c r="G59" s="8672">
        <v>15.45</v>
      </c>
      <c r="H59" s="8672">
        <v>16</v>
      </c>
      <c r="I59" s="8800">
        <v>16000</v>
      </c>
      <c r="J59" s="8807">
        <f t="shared" si="1"/>
        <v>15595.2</v>
      </c>
      <c r="K59" s="8671">
        <v>96</v>
      </c>
      <c r="L59" s="8672">
        <v>23.45</v>
      </c>
      <c r="M59" s="8672">
        <v>24</v>
      </c>
      <c r="N59" s="8800">
        <v>16000</v>
      </c>
      <c r="O59" s="8807">
        <f t="shared" si="2"/>
        <v>15595.2</v>
      </c>
      <c r="P59" s="8763"/>
    </row>
    <row r="60" spans="1:19" x14ac:dyDescent="0.2">
      <c r="A60" s="10250" t="s">
        <v>27</v>
      </c>
      <c r="B60" s="10251"/>
      <c r="C60" s="10251"/>
      <c r="D60" s="10252">
        <f>SUM(D28:D59)</f>
        <v>512000</v>
      </c>
      <c r="E60" s="10253">
        <f>SUM(E28:E59)</f>
        <v>499046.40000000026</v>
      </c>
      <c r="F60" s="10251"/>
      <c r="G60" s="10251"/>
      <c r="H60" s="10251"/>
      <c r="I60" s="10252">
        <f>SUM(I28:I59)</f>
        <v>512000</v>
      </c>
      <c r="J60" s="10253">
        <f>SUM(J28:J59)</f>
        <v>499046.40000000026</v>
      </c>
      <c r="K60" s="10251"/>
      <c r="L60" s="10251"/>
      <c r="M60" s="10251"/>
      <c r="N60" s="10251">
        <f>SUM(N28:N59)</f>
        <v>512000</v>
      </c>
      <c r="O60" s="10253">
        <f>SUM(O28:O59)</f>
        <v>499046.40000000026</v>
      </c>
      <c r="P60" s="10254"/>
    </row>
    <row r="64" spans="1:19" x14ac:dyDescent="0.2">
      <c r="A64" s="1" t="s">
        <v>152</v>
      </c>
      <c r="B64" s="1">
        <f>SUM(D60,I60,N60)/(4000*1000)</f>
        <v>0.38400000000000001</v>
      </c>
      <c r="C64" s="1">
        <f>ROUNDDOWN(SUM(E60,J60,O60)/(4000*1000),4)</f>
        <v>0.37419999999999998</v>
      </c>
    </row>
    <row r="66" spans="1:16" x14ac:dyDescent="0.2">
      <c r="A66" s="10255"/>
      <c r="B66" s="10256"/>
      <c r="C66" s="10256"/>
      <c r="D66" s="10257"/>
      <c r="E66" s="10256"/>
      <c r="F66" s="10256"/>
      <c r="G66" s="10256"/>
      <c r="H66" s="10256"/>
      <c r="I66" s="10257"/>
      <c r="J66" s="10258"/>
      <c r="K66" s="10256"/>
      <c r="L66" s="10256"/>
      <c r="M66" s="10256"/>
      <c r="N66" s="10256"/>
      <c r="O66" s="10256"/>
      <c r="P66" s="10259"/>
    </row>
    <row r="67" spans="1:16" x14ac:dyDescent="0.2">
      <c r="A67" s="10260" t="s">
        <v>28</v>
      </c>
      <c r="B67" s="10261"/>
      <c r="C67" s="10261"/>
      <c r="D67" s="10262"/>
      <c r="E67" s="10263"/>
      <c r="F67" s="10261"/>
      <c r="G67" s="10261"/>
      <c r="H67" s="10263"/>
      <c r="I67" s="10262"/>
      <c r="J67" s="10264"/>
      <c r="K67" s="10261"/>
      <c r="L67" s="10261"/>
      <c r="M67" s="10261"/>
      <c r="N67" s="10261"/>
      <c r="O67" s="10261"/>
      <c r="P67" s="10265"/>
    </row>
    <row r="68" spans="1:16" x14ac:dyDescent="0.2">
      <c r="A68" s="10266"/>
      <c r="B68" s="10267"/>
      <c r="C68" s="10267"/>
      <c r="D68" s="10267"/>
      <c r="E68" s="10267"/>
      <c r="F68" s="10267"/>
      <c r="G68" s="10267"/>
      <c r="H68" s="10267"/>
      <c r="I68" s="10267"/>
      <c r="J68" s="10267"/>
      <c r="K68" s="10267"/>
      <c r="L68" s="10268"/>
      <c r="M68" s="10268"/>
      <c r="N68" s="10268"/>
      <c r="O68" s="10268"/>
      <c r="P68" s="10269"/>
    </row>
    <row r="69" spans="1:16" x14ac:dyDescent="0.2">
      <c r="A69" s="8892"/>
      <c r="B69" s="8767"/>
      <c r="C69" s="8767"/>
      <c r="D69" s="8769"/>
      <c r="E69" s="8893"/>
      <c r="F69" s="8767"/>
      <c r="G69" s="8767"/>
      <c r="H69" s="8893"/>
      <c r="I69" s="8769"/>
      <c r="J69" s="8698"/>
      <c r="K69" s="8767"/>
      <c r="L69" s="8767"/>
      <c r="M69" s="8767"/>
      <c r="N69" s="8767"/>
      <c r="O69" s="8767"/>
      <c r="P69" s="8763"/>
    </row>
    <row r="70" spans="1:16" x14ac:dyDescent="0.2">
      <c r="A70" s="8781"/>
      <c r="B70" s="8767"/>
      <c r="C70" s="8767"/>
      <c r="D70" s="8769"/>
      <c r="E70" s="8893"/>
      <c r="F70" s="8767"/>
      <c r="G70" s="8767"/>
      <c r="H70" s="8893"/>
      <c r="I70" s="8769"/>
      <c r="J70" s="8767"/>
      <c r="K70" s="8767"/>
      <c r="L70" s="8767"/>
      <c r="M70" s="8767"/>
      <c r="N70" s="8767"/>
      <c r="O70" s="8767"/>
      <c r="P70" s="8763"/>
    </row>
    <row r="71" spans="1:16" x14ac:dyDescent="0.2">
      <c r="A71" s="10270"/>
      <c r="B71" s="10271"/>
      <c r="C71" s="10271"/>
      <c r="D71" s="10272"/>
      <c r="E71" s="10273"/>
      <c r="F71" s="10271"/>
      <c r="G71" s="10271"/>
      <c r="H71" s="10273"/>
      <c r="I71" s="10272"/>
      <c r="J71" s="10271"/>
      <c r="K71" s="10271"/>
      <c r="L71" s="10271"/>
      <c r="M71" s="10271"/>
      <c r="N71" s="10271"/>
      <c r="O71" s="10271"/>
      <c r="P71" s="10274"/>
    </row>
    <row r="72" spans="1:16" x14ac:dyDescent="0.2">
      <c r="A72" s="8781"/>
      <c r="B72" s="8767"/>
      <c r="C72" s="8767"/>
      <c r="D72" s="8769"/>
      <c r="E72" s="8893"/>
      <c r="F72" s="8767"/>
      <c r="G72" s="8767"/>
      <c r="H72" s="8893"/>
      <c r="I72" s="8769"/>
      <c r="J72" s="8767"/>
      <c r="K72" s="8767"/>
      <c r="L72" s="8767"/>
      <c r="M72" s="8767" t="s">
        <v>29</v>
      </c>
      <c r="N72" s="8767"/>
      <c r="O72" s="8767"/>
      <c r="P72" s="8763"/>
    </row>
    <row r="73" spans="1:16" x14ac:dyDescent="0.2">
      <c r="A73" s="10275"/>
      <c r="B73" s="10276"/>
      <c r="C73" s="10276"/>
      <c r="D73" s="10277"/>
      <c r="E73" s="10278"/>
      <c r="F73" s="10276"/>
      <c r="G73" s="10276"/>
      <c r="H73" s="10278"/>
      <c r="I73" s="10277"/>
      <c r="J73" s="10276"/>
      <c r="K73" s="10276"/>
      <c r="L73" s="10276"/>
      <c r="M73" s="10276" t="s">
        <v>30</v>
      </c>
      <c r="N73" s="10276"/>
      <c r="O73" s="10276"/>
      <c r="P73" s="10279"/>
    </row>
    <row r="74" spans="1:16" x14ac:dyDescent="0.2">
      <c r="E74" s="10280"/>
      <c r="H74" s="10280"/>
    </row>
    <row r="75" spans="1:16" ht="15.75" x14ac:dyDescent="0.25">
      <c r="C75" s="8797"/>
      <c r="E75" s="8899"/>
      <c r="H75" s="8899"/>
    </row>
    <row r="76" spans="1:16" ht="15.75" x14ac:dyDescent="0.25">
      <c r="E76" s="8899"/>
      <c r="H76" s="8899"/>
    </row>
    <row r="77" spans="1:16" ht="15.75" x14ac:dyDescent="0.25">
      <c r="E77" s="8899"/>
      <c r="H77" s="8899"/>
    </row>
    <row r="78" spans="1:16" x14ac:dyDescent="0.2">
      <c r="E78" s="10281"/>
      <c r="H78" s="10281"/>
    </row>
    <row r="79" spans="1:16" ht="15.75" x14ac:dyDescent="0.25">
      <c r="E79" s="8899"/>
      <c r="H79" s="8899"/>
    </row>
    <row r="80" spans="1:16" ht="15.75" x14ac:dyDescent="0.25">
      <c r="E80" s="8899"/>
      <c r="H80" s="8899"/>
    </row>
    <row r="81" spans="5:13" ht="15.75" x14ac:dyDescent="0.25">
      <c r="E81" s="8899"/>
      <c r="H81" s="8899"/>
    </row>
    <row r="82" spans="5:13" ht="15.75" x14ac:dyDescent="0.25">
      <c r="E82" s="8899"/>
      <c r="H82" s="8899"/>
    </row>
    <row r="83" spans="5:13" x14ac:dyDescent="0.2">
      <c r="E83" s="10282"/>
      <c r="H83" s="10282"/>
    </row>
    <row r="84" spans="5:13" ht="15.75" x14ac:dyDescent="0.25">
      <c r="E84" s="8899"/>
      <c r="H84" s="8899"/>
    </row>
    <row r="85" spans="5:13" ht="15.75" x14ac:dyDescent="0.25">
      <c r="E85" s="8899"/>
      <c r="H85" s="8899"/>
    </row>
    <row r="86" spans="5:13" x14ac:dyDescent="0.2">
      <c r="E86" s="10283"/>
      <c r="H86" s="10283"/>
    </row>
    <row r="87" spans="5:13" x14ac:dyDescent="0.2">
      <c r="E87" s="10284"/>
      <c r="H87" s="10284"/>
    </row>
    <row r="88" spans="5:13" ht="15.75" x14ac:dyDescent="0.25">
      <c r="E88" s="8899"/>
      <c r="H88" s="8899"/>
    </row>
    <row r="89" spans="5:13" x14ac:dyDescent="0.2">
      <c r="E89" s="10285"/>
      <c r="H89" s="10285"/>
    </row>
    <row r="90" spans="5:13" ht="15.75" x14ac:dyDescent="0.25">
      <c r="E90" s="8899"/>
      <c r="H90" s="8899"/>
    </row>
    <row r="91" spans="5:13" ht="15.75" x14ac:dyDescent="0.25">
      <c r="E91" s="8899"/>
      <c r="H91" s="8899"/>
    </row>
    <row r="92" spans="5:13" ht="15.75" x14ac:dyDescent="0.25">
      <c r="E92" s="8899"/>
      <c r="H92" s="8899"/>
    </row>
    <row r="93" spans="5:13" ht="15.75" x14ac:dyDescent="0.25">
      <c r="E93" s="8899"/>
      <c r="H93" s="8899"/>
    </row>
    <row r="94" spans="5:13" ht="15.75" x14ac:dyDescent="0.25">
      <c r="E94" s="8899"/>
      <c r="H94" s="8899"/>
    </row>
    <row r="95" spans="5:13" x14ac:dyDescent="0.2">
      <c r="E95" s="10286"/>
      <c r="H95" s="10286"/>
    </row>
    <row r="96" spans="5:13" x14ac:dyDescent="0.2">
      <c r="E96" s="10287"/>
      <c r="H96" s="10287"/>
      <c r="M96" s="10288" t="s">
        <v>8</v>
      </c>
    </row>
    <row r="97" spans="5:14" ht="15.75" x14ac:dyDescent="0.25">
      <c r="E97" s="8899"/>
      <c r="H97" s="8899"/>
    </row>
    <row r="98" spans="5:14" x14ac:dyDescent="0.2">
      <c r="E98" s="10289"/>
      <c r="H98" s="10289"/>
    </row>
    <row r="99" spans="5:14" x14ac:dyDescent="0.2">
      <c r="E99" s="10290"/>
      <c r="H99" s="10290"/>
    </row>
    <row r="101" spans="5:14" x14ac:dyDescent="0.2">
      <c r="N101" s="10291"/>
    </row>
    <row r="126" spans="4:4" x14ac:dyDescent="0.2">
      <c r="D126" s="10292"/>
    </row>
  </sheetData>
  <mergeCells count="1">
    <mergeCell ref="Q27:R27"/>
  </mergeCells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1"/>
  </cols>
  <sheetData>
    <row r="1" spans="1:16" ht="12.75" customHeight="1" x14ac:dyDescent="0.2">
      <c r="A1" s="8754"/>
      <c r="B1" s="8755"/>
      <c r="C1" s="8755"/>
      <c r="D1" s="8756"/>
      <c r="E1" s="8755"/>
      <c r="F1" s="8755"/>
      <c r="G1" s="8755"/>
      <c r="H1" s="8755"/>
      <c r="I1" s="8756"/>
      <c r="J1" s="8755"/>
      <c r="K1" s="8755"/>
      <c r="L1" s="8755"/>
      <c r="M1" s="8755"/>
      <c r="N1" s="8755"/>
      <c r="O1" s="8755"/>
      <c r="P1" s="8757"/>
    </row>
    <row r="2" spans="1:16" ht="12.75" customHeight="1" x14ac:dyDescent="0.2">
      <c r="A2" s="10293" t="s">
        <v>0</v>
      </c>
      <c r="B2" s="10294"/>
      <c r="C2" s="10294"/>
      <c r="D2" s="10294"/>
      <c r="E2" s="10294"/>
      <c r="F2" s="10294"/>
      <c r="G2" s="10294"/>
      <c r="H2" s="10294"/>
      <c r="I2" s="10294"/>
      <c r="J2" s="10294"/>
      <c r="K2" s="10294"/>
      <c r="L2" s="10294"/>
      <c r="M2" s="10294"/>
      <c r="N2" s="10294"/>
      <c r="O2" s="10294"/>
      <c r="P2" s="10295"/>
    </row>
    <row r="3" spans="1:16" ht="12.75" customHeight="1" x14ac:dyDescent="0.2">
      <c r="A3" s="8761"/>
      <c r="B3" s="8762"/>
      <c r="C3" s="8762"/>
      <c r="D3" s="8762"/>
      <c r="E3" s="8762"/>
      <c r="F3" s="8762"/>
      <c r="G3" s="8762"/>
      <c r="H3" s="8762"/>
      <c r="I3" s="8762"/>
      <c r="J3" s="8762"/>
      <c r="K3" s="8762"/>
      <c r="L3" s="8762"/>
      <c r="M3" s="8762"/>
      <c r="N3" s="8762"/>
      <c r="O3" s="8762"/>
      <c r="P3" s="8763"/>
    </row>
    <row r="4" spans="1:16" ht="12.75" customHeight="1" x14ac:dyDescent="0.2">
      <c r="A4" s="8764" t="s">
        <v>153</v>
      </c>
      <c r="B4" s="8765"/>
      <c r="C4" s="8765"/>
      <c r="D4" s="8765"/>
      <c r="E4" s="8765"/>
      <c r="F4" s="8765"/>
      <c r="G4" s="8765"/>
      <c r="H4" s="8765"/>
      <c r="I4" s="8765"/>
      <c r="J4" s="8766"/>
      <c r="K4" s="8767"/>
      <c r="L4" s="8767"/>
      <c r="M4" s="8767"/>
      <c r="N4" s="8767"/>
      <c r="O4" s="8767"/>
      <c r="P4" s="8763"/>
    </row>
    <row r="5" spans="1:16" ht="12.75" customHeight="1" x14ac:dyDescent="0.2">
      <c r="A5" s="8768"/>
      <c r="B5" s="8767"/>
      <c r="C5" s="8767"/>
      <c r="D5" s="8769"/>
      <c r="E5" s="8767"/>
      <c r="F5" s="8767"/>
      <c r="G5" s="8767"/>
      <c r="H5" s="8767"/>
      <c r="I5" s="8769"/>
      <c r="J5" s="8767"/>
      <c r="K5" s="8767"/>
      <c r="L5" s="8767"/>
      <c r="M5" s="8767"/>
      <c r="N5" s="8767"/>
      <c r="O5" s="8767"/>
      <c r="P5" s="8763"/>
    </row>
    <row r="6" spans="1:16" ht="12.75" customHeight="1" x14ac:dyDescent="0.2">
      <c r="A6" s="8768" t="s">
        <v>2</v>
      </c>
      <c r="B6" s="8767"/>
      <c r="C6" s="8767"/>
      <c r="D6" s="8769"/>
      <c r="E6" s="8767"/>
      <c r="F6" s="8767"/>
      <c r="G6" s="8767"/>
      <c r="H6" s="8767"/>
      <c r="I6" s="8769"/>
      <c r="J6" s="8767"/>
      <c r="K6" s="8767"/>
      <c r="L6" s="8767"/>
      <c r="M6" s="8767"/>
      <c r="N6" s="8767"/>
      <c r="O6" s="8767"/>
      <c r="P6" s="8763"/>
    </row>
    <row r="7" spans="1:16" ht="12.75" customHeight="1" x14ac:dyDescent="0.2">
      <c r="A7" s="8768" t="s">
        <v>3</v>
      </c>
      <c r="B7" s="8767"/>
      <c r="C7" s="8767"/>
      <c r="D7" s="8769"/>
      <c r="E7" s="8767"/>
      <c r="F7" s="8767"/>
      <c r="G7" s="8767"/>
      <c r="H7" s="8767"/>
      <c r="I7" s="8769"/>
      <c r="J7" s="8767"/>
      <c r="K7" s="8767"/>
      <c r="L7" s="8767"/>
      <c r="M7" s="8767"/>
      <c r="N7" s="8767"/>
      <c r="O7" s="8767"/>
      <c r="P7" s="8763"/>
    </row>
    <row r="8" spans="1:16" ht="12.75" customHeight="1" x14ac:dyDescent="0.2">
      <c r="A8" s="8768" t="s">
        <v>4</v>
      </c>
      <c r="B8" s="8767"/>
      <c r="C8" s="8767"/>
      <c r="D8" s="8769"/>
      <c r="E8" s="8767"/>
      <c r="F8" s="8767"/>
      <c r="G8" s="8767"/>
      <c r="H8" s="8767"/>
      <c r="I8" s="8769"/>
      <c r="J8" s="8767"/>
      <c r="K8" s="8767"/>
      <c r="L8" s="8767"/>
      <c r="M8" s="8767"/>
      <c r="N8" s="8767"/>
      <c r="O8" s="8767"/>
      <c r="P8" s="8763"/>
    </row>
    <row r="9" spans="1:16" ht="12.75" customHeight="1" x14ac:dyDescent="0.2">
      <c r="A9" s="10296" t="s">
        <v>5</v>
      </c>
      <c r="B9" s="10297"/>
      <c r="C9" s="10297"/>
      <c r="D9" s="10298"/>
      <c r="E9" s="10297"/>
      <c r="F9" s="10297"/>
      <c r="G9" s="10297"/>
      <c r="H9" s="10297"/>
      <c r="I9" s="10298"/>
      <c r="J9" s="10297"/>
      <c r="K9" s="10297"/>
      <c r="L9" s="10297"/>
      <c r="M9" s="10297"/>
      <c r="N9" s="10297"/>
      <c r="O9" s="10297"/>
      <c r="P9" s="10299"/>
    </row>
    <row r="10" spans="1:16" ht="12.75" customHeight="1" x14ac:dyDescent="0.2">
      <c r="A10" s="8768" t="s">
        <v>6</v>
      </c>
      <c r="B10" s="8767"/>
      <c r="C10" s="8767"/>
      <c r="D10" s="8769"/>
      <c r="E10" s="8767"/>
      <c r="F10" s="8767"/>
      <c r="G10" s="8767"/>
      <c r="H10" s="8767"/>
      <c r="I10" s="8769"/>
      <c r="J10" s="8767"/>
      <c r="K10" s="8767"/>
      <c r="L10" s="8767"/>
      <c r="M10" s="8767"/>
      <c r="N10" s="8767"/>
      <c r="O10" s="8767"/>
      <c r="P10" s="8763"/>
    </row>
    <row r="11" spans="1:16" ht="12.75" customHeight="1" x14ac:dyDescent="0.2">
      <c r="A11" s="8768"/>
      <c r="B11" s="8767"/>
      <c r="C11" s="8767"/>
      <c r="D11" s="8769"/>
      <c r="E11" s="8767"/>
      <c r="F11" s="8767"/>
      <c r="G11" s="8336"/>
      <c r="H11" s="8767"/>
      <c r="I11" s="8769"/>
      <c r="J11" s="8767"/>
      <c r="K11" s="8767"/>
      <c r="L11" s="8767"/>
      <c r="M11" s="8767"/>
      <c r="N11" s="8767"/>
      <c r="O11" s="8767"/>
      <c r="P11" s="8763"/>
    </row>
    <row r="12" spans="1:16" ht="12.75" customHeight="1" x14ac:dyDescent="0.2">
      <c r="A12" s="10300" t="s">
        <v>154</v>
      </c>
      <c r="B12" s="10301"/>
      <c r="C12" s="10301"/>
      <c r="D12" s="10302"/>
      <c r="E12" s="10301" t="s">
        <v>8</v>
      </c>
      <c r="F12" s="10301"/>
      <c r="G12" s="10301"/>
      <c r="H12" s="10301"/>
      <c r="I12" s="10302"/>
      <c r="J12" s="10301"/>
      <c r="K12" s="10301"/>
      <c r="L12" s="10301"/>
      <c r="M12" s="10301"/>
      <c r="N12" s="10303" t="s">
        <v>155</v>
      </c>
      <c r="O12" s="10301"/>
      <c r="P12" s="10304"/>
    </row>
    <row r="13" spans="1:16" ht="12.75" customHeight="1" x14ac:dyDescent="0.2">
      <c r="A13" s="8768"/>
      <c r="B13" s="8767"/>
      <c r="C13" s="8767"/>
      <c r="D13" s="8769"/>
      <c r="E13" s="8767"/>
      <c r="F13" s="8767"/>
      <c r="G13" s="8767"/>
      <c r="H13" s="8767"/>
      <c r="I13" s="8769"/>
      <c r="J13" s="8767"/>
      <c r="K13" s="8767"/>
      <c r="L13" s="8767"/>
      <c r="M13" s="8767"/>
      <c r="N13" s="8767"/>
      <c r="O13" s="8767"/>
      <c r="P13" s="8763"/>
    </row>
    <row r="14" spans="1:16" ht="12.75" customHeight="1" x14ac:dyDescent="0.2">
      <c r="A14" s="10305" t="s">
        <v>10</v>
      </c>
      <c r="B14" s="10306"/>
      <c r="C14" s="10306"/>
      <c r="D14" s="10307"/>
      <c r="E14" s="10306"/>
      <c r="F14" s="10306"/>
      <c r="G14" s="10306"/>
      <c r="H14" s="10306"/>
      <c r="I14" s="10307"/>
      <c r="J14" s="10306"/>
      <c r="K14" s="10306"/>
      <c r="L14" s="10306"/>
      <c r="M14" s="10306"/>
      <c r="N14" s="10308"/>
      <c r="O14" s="10309"/>
      <c r="P14" s="10310"/>
    </row>
    <row r="15" spans="1:16" ht="12.75" customHeight="1" x14ac:dyDescent="0.2">
      <c r="A15" s="8781"/>
      <c r="B15" s="8767"/>
      <c r="C15" s="8767"/>
      <c r="D15" s="8769"/>
      <c r="E15" s="8767"/>
      <c r="F15" s="8767"/>
      <c r="G15" s="8767"/>
      <c r="H15" s="8767"/>
      <c r="I15" s="8769"/>
      <c r="J15" s="8767"/>
      <c r="K15" s="8767"/>
      <c r="L15" s="8767"/>
      <c r="M15" s="8767"/>
      <c r="N15" s="8782" t="s">
        <v>11</v>
      </c>
      <c r="O15" s="8783" t="s">
        <v>12</v>
      </c>
      <c r="P15" s="8763"/>
    </row>
    <row r="16" spans="1:16" ht="12.75" customHeight="1" x14ac:dyDescent="0.2">
      <c r="A16" s="10311" t="s">
        <v>13</v>
      </c>
      <c r="B16" s="10312"/>
      <c r="C16" s="10312"/>
      <c r="D16" s="10313"/>
      <c r="E16" s="10312"/>
      <c r="F16" s="10312"/>
      <c r="G16" s="10312"/>
      <c r="H16" s="10312"/>
      <c r="I16" s="10313"/>
      <c r="J16" s="10312"/>
      <c r="K16" s="10312"/>
      <c r="L16" s="10312"/>
      <c r="M16" s="10312"/>
      <c r="N16" s="10314"/>
      <c r="O16" s="10315"/>
      <c r="P16" s="10315"/>
    </row>
    <row r="17" spans="1:47" ht="12.75" customHeight="1" x14ac:dyDescent="0.2">
      <c r="A17" s="10316" t="s">
        <v>14</v>
      </c>
      <c r="B17" s="10317"/>
      <c r="C17" s="10317"/>
      <c r="D17" s="10318"/>
      <c r="E17" s="10317"/>
      <c r="F17" s="10317"/>
      <c r="G17" s="10317"/>
      <c r="H17" s="10317"/>
      <c r="I17" s="10318"/>
      <c r="J17" s="10317"/>
      <c r="K17" s="10317"/>
      <c r="L17" s="10317"/>
      <c r="M17" s="10317"/>
      <c r="N17" s="10319" t="s">
        <v>15</v>
      </c>
      <c r="O17" s="10320" t="s">
        <v>16</v>
      </c>
      <c r="P17" s="10321"/>
    </row>
    <row r="18" spans="1:47" ht="12.75" customHeight="1" x14ac:dyDescent="0.2">
      <c r="A18" s="10322"/>
      <c r="B18" s="10323"/>
      <c r="C18" s="10323"/>
      <c r="D18" s="10324"/>
      <c r="E18" s="10323"/>
      <c r="F18" s="10323"/>
      <c r="G18" s="10323"/>
      <c r="H18" s="10323"/>
      <c r="I18" s="10324"/>
      <c r="J18" s="10323"/>
      <c r="K18" s="10323"/>
      <c r="L18" s="10323"/>
      <c r="M18" s="10323"/>
      <c r="N18" s="10325"/>
      <c r="O18" s="10326"/>
      <c r="P18" s="10327" t="s">
        <v>8</v>
      </c>
    </row>
    <row r="19" spans="1:47" ht="12.75" customHeight="1" x14ac:dyDescent="0.2">
      <c r="A19" s="8781"/>
      <c r="B19" s="8767"/>
      <c r="C19" s="8767"/>
      <c r="D19" s="8769"/>
      <c r="E19" s="8767"/>
      <c r="F19" s="8767"/>
      <c r="G19" s="8767"/>
      <c r="H19" s="8767"/>
      <c r="I19" s="8769"/>
      <c r="J19" s="8767"/>
      <c r="K19" s="8797"/>
      <c r="L19" s="8767" t="s">
        <v>17</v>
      </c>
      <c r="M19" s="8767"/>
      <c r="N19" s="8798"/>
      <c r="O19" s="8799"/>
      <c r="P19" s="8763"/>
      <c r="AU19" s="8800"/>
    </row>
    <row r="20" spans="1:47" ht="12.75" customHeight="1" x14ac:dyDescent="0.2">
      <c r="A20" s="10328"/>
      <c r="B20" s="10329"/>
      <c r="C20" s="10329"/>
      <c r="D20" s="10330"/>
      <c r="E20" s="10329"/>
      <c r="F20" s="10329"/>
      <c r="G20" s="10329"/>
      <c r="H20" s="10329"/>
      <c r="I20" s="10330"/>
      <c r="J20" s="10329"/>
      <c r="K20" s="10329"/>
      <c r="L20" s="10329"/>
      <c r="M20" s="10329"/>
      <c r="N20" s="10331"/>
      <c r="O20" s="10332"/>
      <c r="P20" s="10333"/>
    </row>
    <row r="21" spans="1:47" ht="12.75" customHeight="1" x14ac:dyDescent="0.2">
      <c r="A21" s="8768"/>
      <c r="B21" s="8767"/>
      <c r="C21" s="8762"/>
      <c r="D21" s="8762"/>
      <c r="E21" s="8767"/>
      <c r="F21" s="8767"/>
      <c r="G21" s="8767"/>
      <c r="H21" s="8767" t="s">
        <v>8</v>
      </c>
      <c r="I21" s="8769"/>
      <c r="J21" s="8767"/>
      <c r="K21" s="8767"/>
      <c r="L21" s="8767"/>
      <c r="M21" s="8767"/>
      <c r="N21" s="8803"/>
      <c r="O21" s="8804"/>
      <c r="P21" s="8763"/>
    </row>
    <row r="22" spans="1:47" ht="12.75" customHeight="1" x14ac:dyDescent="0.2">
      <c r="A22" s="8781"/>
      <c r="B22" s="8767"/>
      <c r="C22" s="8767"/>
      <c r="D22" s="8769"/>
      <c r="E22" s="8767"/>
      <c r="F22" s="8767"/>
      <c r="G22" s="8767"/>
      <c r="H22" s="8767"/>
      <c r="I22" s="8769"/>
      <c r="J22" s="8767"/>
      <c r="K22" s="8767"/>
      <c r="L22" s="8767"/>
      <c r="M22" s="8767"/>
      <c r="N22" s="8767"/>
      <c r="O22" s="8767"/>
      <c r="P22" s="8763"/>
    </row>
    <row r="23" spans="1:47" ht="12.75" customHeight="1" x14ac:dyDescent="0.2">
      <c r="A23" s="10334" t="s">
        <v>18</v>
      </c>
      <c r="B23" s="10335"/>
      <c r="C23" s="10335"/>
      <c r="D23" s="10336"/>
      <c r="E23" s="10337" t="s">
        <v>19</v>
      </c>
      <c r="F23" s="10337"/>
      <c r="G23" s="10337"/>
      <c r="H23" s="10337"/>
      <c r="I23" s="10337"/>
      <c r="J23" s="10337"/>
      <c r="K23" s="10337"/>
      <c r="L23" s="10337"/>
      <c r="M23" s="10335"/>
      <c r="N23" s="10335"/>
      <c r="O23" s="10335"/>
      <c r="P23" s="10338"/>
    </row>
    <row r="24" spans="1:47" ht="15.75" x14ac:dyDescent="0.25">
      <c r="A24" s="8781"/>
      <c r="B24" s="8767"/>
      <c r="C24" s="8767"/>
      <c r="D24" s="8769"/>
      <c r="E24" s="8806" t="s">
        <v>20</v>
      </c>
      <c r="F24" s="8806"/>
      <c r="G24" s="8806"/>
      <c r="H24" s="8806"/>
      <c r="I24" s="8806"/>
      <c r="J24" s="8806"/>
      <c r="K24" s="8806"/>
      <c r="L24" s="8806"/>
      <c r="M24" s="8767"/>
      <c r="N24" s="8767"/>
      <c r="O24" s="8767"/>
      <c r="P24" s="8763"/>
    </row>
    <row r="25" spans="1:47" ht="12.75" customHeight="1" x14ac:dyDescent="0.2">
      <c r="A25" s="8411"/>
      <c r="B25" s="8412" t="s">
        <v>21</v>
      </c>
      <c r="C25" s="8413"/>
      <c r="D25" s="8413"/>
      <c r="E25" s="8413"/>
      <c r="F25" s="8413"/>
      <c r="G25" s="8413"/>
      <c r="H25" s="8413"/>
      <c r="I25" s="8413"/>
      <c r="J25" s="8413"/>
      <c r="K25" s="8413"/>
      <c r="L25" s="8413"/>
      <c r="M25" s="8413"/>
      <c r="N25" s="8413"/>
      <c r="O25" s="8767"/>
      <c r="P25" s="8763"/>
    </row>
    <row r="26" spans="1:47" ht="12.75" customHeight="1" x14ac:dyDescent="0.2">
      <c r="A26" s="8420" t="s">
        <v>22</v>
      </c>
      <c r="B26" s="8421" t="s">
        <v>23</v>
      </c>
      <c r="C26" s="8421"/>
      <c r="D26" s="8420" t="s">
        <v>24</v>
      </c>
      <c r="E26" s="8420" t="s">
        <v>25</v>
      </c>
      <c r="F26" s="8420" t="s">
        <v>22</v>
      </c>
      <c r="G26" s="8421" t="s">
        <v>23</v>
      </c>
      <c r="H26" s="8421"/>
      <c r="I26" s="8420" t="s">
        <v>24</v>
      </c>
      <c r="J26" s="8420" t="s">
        <v>25</v>
      </c>
      <c r="K26" s="8420" t="s">
        <v>22</v>
      </c>
      <c r="L26" s="8421" t="s">
        <v>23</v>
      </c>
      <c r="M26" s="8421"/>
      <c r="N26" s="8418" t="s">
        <v>24</v>
      </c>
      <c r="O26" s="8420" t="s">
        <v>25</v>
      </c>
      <c r="P26" s="8763"/>
    </row>
    <row r="27" spans="1:47" ht="12.75" customHeight="1" x14ac:dyDescent="0.2">
      <c r="A27" s="8420"/>
      <c r="B27" s="8421" t="s">
        <v>26</v>
      </c>
      <c r="C27" s="8421" t="s">
        <v>2</v>
      </c>
      <c r="D27" s="8420"/>
      <c r="E27" s="8420"/>
      <c r="F27" s="8420"/>
      <c r="G27" s="8421" t="s">
        <v>26</v>
      </c>
      <c r="H27" s="8421" t="s">
        <v>2</v>
      </c>
      <c r="I27" s="8420"/>
      <c r="J27" s="8420"/>
      <c r="K27" s="8420"/>
      <c r="L27" s="8421" t="s">
        <v>26</v>
      </c>
      <c r="M27" s="8421" t="s">
        <v>2</v>
      </c>
      <c r="N27" s="8422"/>
      <c r="O27" s="8420"/>
      <c r="P27" s="8763"/>
      <c r="Q27" s="10730" t="s">
        <v>161</v>
      </c>
      <c r="R27" s="10731"/>
      <c r="S27" s="1" t="s">
        <v>162</v>
      </c>
    </row>
    <row r="28" spans="1:47" ht="12.75" customHeight="1" x14ac:dyDescent="0.2">
      <c r="A28" s="10339">
        <v>1</v>
      </c>
      <c r="B28" s="10339">
        <v>0</v>
      </c>
      <c r="C28" s="10340">
        <v>0.15</v>
      </c>
      <c r="D28" s="10341">
        <v>16000</v>
      </c>
      <c r="E28" s="10342">
        <f t="shared" ref="E28:E59" si="0">D28*(100-2.53)/100</f>
        <v>15595.2</v>
      </c>
      <c r="F28" s="10343">
        <v>33</v>
      </c>
      <c r="G28" s="10344">
        <v>8</v>
      </c>
      <c r="H28" s="10344">
        <v>8.15</v>
      </c>
      <c r="I28" s="10341">
        <v>16000</v>
      </c>
      <c r="J28" s="10342">
        <f t="shared" ref="J28:J59" si="1">I28*(100-2.53)/100</f>
        <v>15595.2</v>
      </c>
      <c r="K28" s="10343">
        <v>65</v>
      </c>
      <c r="L28" s="10344">
        <v>16</v>
      </c>
      <c r="M28" s="10344">
        <v>16.149999999999999</v>
      </c>
      <c r="N28" s="10341">
        <v>16000</v>
      </c>
      <c r="O28" s="10342">
        <f t="shared" ref="O28:O59" si="2">N28*(100-2.53)/100</f>
        <v>15595.2</v>
      </c>
      <c r="P28" s="10345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8666">
        <v>2</v>
      </c>
      <c r="B29" s="8666">
        <v>0.15</v>
      </c>
      <c r="C29" s="8564">
        <v>0.3</v>
      </c>
      <c r="D29" s="8800">
        <v>16000</v>
      </c>
      <c r="E29" s="8807">
        <f t="shared" si="0"/>
        <v>15595.2</v>
      </c>
      <c r="F29" s="8671">
        <v>34</v>
      </c>
      <c r="G29" s="8672">
        <v>8.15</v>
      </c>
      <c r="H29" s="8672">
        <v>8.3000000000000007</v>
      </c>
      <c r="I29" s="8800">
        <v>16000</v>
      </c>
      <c r="J29" s="8807">
        <f t="shared" si="1"/>
        <v>15595.2</v>
      </c>
      <c r="K29" s="8671">
        <v>66</v>
      </c>
      <c r="L29" s="8672">
        <v>16.149999999999999</v>
      </c>
      <c r="M29" s="8672">
        <v>16.3</v>
      </c>
      <c r="N29" s="8800">
        <v>16000</v>
      </c>
      <c r="O29" s="8807">
        <f t="shared" si="2"/>
        <v>15595.2</v>
      </c>
      <c r="P29" s="8763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10346">
        <v>3</v>
      </c>
      <c r="B30" s="10347">
        <v>0.3</v>
      </c>
      <c r="C30" s="10348">
        <v>0.45</v>
      </c>
      <c r="D30" s="10349">
        <v>16000</v>
      </c>
      <c r="E30" s="10350">
        <f t="shared" si="0"/>
        <v>15595.2</v>
      </c>
      <c r="F30" s="10351">
        <v>35</v>
      </c>
      <c r="G30" s="10352">
        <v>8.3000000000000007</v>
      </c>
      <c r="H30" s="10352">
        <v>8.4499999999999993</v>
      </c>
      <c r="I30" s="10349">
        <v>16000</v>
      </c>
      <c r="J30" s="10350">
        <f t="shared" si="1"/>
        <v>15595.2</v>
      </c>
      <c r="K30" s="10351">
        <v>67</v>
      </c>
      <c r="L30" s="10352">
        <v>16.3</v>
      </c>
      <c r="M30" s="10352">
        <v>16.45</v>
      </c>
      <c r="N30" s="10349">
        <v>16000</v>
      </c>
      <c r="O30" s="10350">
        <f t="shared" si="2"/>
        <v>15595.2</v>
      </c>
      <c r="P30" s="10353"/>
      <c r="Q30" s="8564">
        <v>2</v>
      </c>
      <c r="R30" s="8667">
        <v>2.15</v>
      </c>
      <c r="S30" s="10733">
        <f>AVERAGE(D36:D39)</f>
        <v>16000</v>
      </c>
      <c r="V30" s="10354"/>
    </row>
    <row r="31" spans="1:47" ht="12.75" customHeight="1" x14ac:dyDescent="0.2">
      <c r="A31" s="8666">
        <v>4</v>
      </c>
      <c r="B31" s="8666">
        <v>0.45</v>
      </c>
      <c r="C31" s="8672">
        <v>1</v>
      </c>
      <c r="D31" s="8800">
        <v>16000</v>
      </c>
      <c r="E31" s="8807">
        <f t="shared" si="0"/>
        <v>15595.2</v>
      </c>
      <c r="F31" s="8671">
        <v>36</v>
      </c>
      <c r="G31" s="8672">
        <v>8.4499999999999993</v>
      </c>
      <c r="H31" s="8672">
        <v>9</v>
      </c>
      <c r="I31" s="8800">
        <v>16000</v>
      </c>
      <c r="J31" s="8807">
        <f t="shared" si="1"/>
        <v>15595.2</v>
      </c>
      <c r="K31" s="8671">
        <v>68</v>
      </c>
      <c r="L31" s="8672">
        <v>16.45</v>
      </c>
      <c r="M31" s="8672">
        <v>17</v>
      </c>
      <c r="N31" s="8800">
        <v>16000</v>
      </c>
      <c r="O31" s="8807">
        <f t="shared" si="2"/>
        <v>15595.2</v>
      </c>
      <c r="P31" s="8763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10355">
        <v>5</v>
      </c>
      <c r="B32" s="10356">
        <v>1</v>
      </c>
      <c r="C32" s="10357">
        <v>1.1499999999999999</v>
      </c>
      <c r="D32" s="10358">
        <v>16000</v>
      </c>
      <c r="E32" s="10359">
        <f t="shared" si="0"/>
        <v>15595.2</v>
      </c>
      <c r="F32" s="10360">
        <v>37</v>
      </c>
      <c r="G32" s="10356">
        <v>9</v>
      </c>
      <c r="H32" s="10356">
        <v>9.15</v>
      </c>
      <c r="I32" s="10358">
        <v>16000</v>
      </c>
      <c r="J32" s="10359">
        <f t="shared" si="1"/>
        <v>15595.2</v>
      </c>
      <c r="K32" s="10360">
        <v>69</v>
      </c>
      <c r="L32" s="10356">
        <v>17</v>
      </c>
      <c r="M32" s="10356">
        <v>17.149999999999999</v>
      </c>
      <c r="N32" s="10358">
        <v>16000</v>
      </c>
      <c r="O32" s="10359">
        <f t="shared" si="2"/>
        <v>15595.2</v>
      </c>
      <c r="P32" s="10361"/>
      <c r="Q32" s="8564">
        <v>4</v>
      </c>
      <c r="R32" s="8661">
        <v>4.1500000000000004</v>
      </c>
      <c r="S32" s="10733">
        <f>AVERAGE(D44:D47)</f>
        <v>16000</v>
      </c>
      <c r="AQ32" s="10358"/>
    </row>
    <row r="33" spans="1:19" ht="12.75" customHeight="1" x14ac:dyDescent="0.2">
      <c r="A33" s="10362">
        <v>6</v>
      </c>
      <c r="B33" s="10363">
        <v>1.1499999999999999</v>
      </c>
      <c r="C33" s="10364">
        <v>1.3</v>
      </c>
      <c r="D33" s="10365">
        <v>16000</v>
      </c>
      <c r="E33" s="10366">
        <f t="shared" si="0"/>
        <v>15595.2</v>
      </c>
      <c r="F33" s="10367">
        <v>38</v>
      </c>
      <c r="G33" s="10364">
        <v>9.15</v>
      </c>
      <c r="H33" s="10364">
        <v>9.3000000000000007</v>
      </c>
      <c r="I33" s="10365">
        <v>16000</v>
      </c>
      <c r="J33" s="10366">
        <f t="shared" si="1"/>
        <v>15595.2</v>
      </c>
      <c r="K33" s="10367">
        <v>70</v>
      </c>
      <c r="L33" s="10364">
        <v>17.149999999999999</v>
      </c>
      <c r="M33" s="10364">
        <v>17.3</v>
      </c>
      <c r="N33" s="10365">
        <v>16000</v>
      </c>
      <c r="O33" s="10366">
        <f t="shared" si="2"/>
        <v>15595.2</v>
      </c>
      <c r="P33" s="10368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10369">
        <v>7</v>
      </c>
      <c r="B34" s="10370">
        <v>1.3</v>
      </c>
      <c r="C34" s="10371">
        <v>1.45</v>
      </c>
      <c r="D34" s="10372">
        <v>16000</v>
      </c>
      <c r="E34" s="10373">
        <f t="shared" si="0"/>
        <v>15595.2</v>
      </c>
      <c r="F34" s="10374">
        <v>39</v>
      </c>
      <c r="G34" s="10375">
        <v>9.3000000000000007</v>
      </c>
      <c r="H34" s="10375">
        <v>9.4499999999999993</v>
      </c>
      <c r="I34" s="10372">
        <v>16000</v>
      </c>
      <c r="J34" s="10373">
        <f t="shared" si="1"/>
        <v>15595.2</v>
      </c>
      <c r="K34" s="10374">
        <v>71</v>
      </c>
      <c r="L34" s="10375">
        <v>17.3</v>
      </c>
      <c r="M34" s="10375">
        <v>17.45</v>
      </c>
      <c r="N34" s="10372">
        <v>16000</v>
      </c>
      <c r="O34" s="10373">
        <f t="shared" si="2"/>
        <v>15595.2</v>
      </c>
      <c r="P34" s="10376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8666">
        <v>8</v>
      </c>
      <c r="B35" s="8666">
        <v>1.45</v>
      </c>
      <c r="C35" s="8672">
        <v>2</v>
      </c>
      <c r="D35" s="8800">
        <v>16000</v>
      </c>
      <c r="E35" s="8807">
        <f t="shared" si="0"/>
        <v>15595.2</v>
      </c>
      <c r="F35" s="8671">
        <v>40</v>
      </c>
      <c r="G35" s="8672">
        <v>9.4499999999999993</v>
      </c>
      <c r="H35" s="8672">
        <v>10</v>
      </c>
      <c r="I35" s="8800">
        <v>16000</v>
      </c>
      <c r="J35" s="8807">
        <f t="shared" si="1"/>
        <v>15595.2</v>
      </c>
      <c r="K35" s="8671">
        <v>72</v>
      </c>
      <c r="L35" s="8668">
        <v>17.45</v>
      </c>
      <c r="M35" s="8672">
        <v>18</v>
      </c>
      <c r="N35" s="8800">
        <v>16000</v>
      </c>
      <c r="O35" s="8807">
        <f t="shared" si="2"/>
        <v>15595.2</v>
      </c>
      <c r="P35" s="8763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10377">
        <v>9</v>
      </c>
      <c r="B36" s="10378">
        <v>2</v>
      </c>
      <c r="C36" s="10379">
        <v>2.15</v>
      </c>
      <c r="D36" s="10380">
        <v>16000</v>
      </c>
      <c r="E36" s="10381">
        <f t="shared" si="0"/>
        <v>15595.2</v>
      </c>
      <c r="F36" s="10382">
        <v>41</v>
      </c>
      <c r="G36" s="10383">
        <v>10</v>
      </c>
      <c r="H36" s="10384">
        <v>10.15</v>
      </c>
      <c r="I36" s="10380">
        <v>16000</v>
      </c>
      <c r="J36" s="10381">
        <f t="shared" si="1"/>
        <v>15595.2</v>
      </c>
      <c r="K36" s="10382">
        <v>73</v>
      </c>
      <c r="L36" s="10384">
        <v>18</v>
      </c>
      <c r="M36" s="10383">
        <v>18.149999999999999</v>
      </c>
      <c r="N36" s="10380">
        <v>16000</v>
      </c>
      <c r="O36" s="10381">
        <f t="shared" si="2"/>
        <v>15595.2</v>
      </c>
      <c r="P36" s="10385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8666">
        <v>10</v>
      </c>
      <c r="B37" s="8666">
        <v>2.15</v>
      </c>
      <c r="C37" s="8672">
        <v>2.2999999999999998</v>
      </c>
      <c r="D37" s="8800">
        <v>16000</v>
      </c>
      <c r="E37" s="8807">
        <f t="shared" si="0"/>
        <v>15595.2</v>
      </c>
      <c r="F37" s="8671">
        <v>42</v>
      </c>
      <c r="G37" s="8672">
        <v>10.15</v>
      </c>
      <c r="H37" s="8668">
        <v>10.3</v>
      </c>
      <c r="I37" s="8800">
        <v>16000</v>
      </c>
      <c r="J37" s="8807">
        <f t="shared" si="1"/>
        <v>15595.2</v>
      </c>
      <c r="K37" s="8671">
        <v>74</v>
      </c>
      <c r="L37" s="8668">
        <v>18.149999999999999</v>
      </c>
      <c r="M37" s="8672">
        <v>18.3</v>
      </c>
      <c r="N37" s="8800">
        <v>16000</v>
      </c>
      <c r="O37" s="8807">
        <f t="shared" si="2"/>
        <v>15595.2</v>
      </c>
      <c r="P37" s="8763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8666">
        <v>11</v>
      </c>
      <c r="B38" s="8564">
        <v>2.2999999999999998</v>
      </c>
      <c r="C38" s="8667">
        <v>2.4500000000000002</v>
      </c>
      <c r="D38" s="8800">
        <v>16000</v>
      </c>
      <c r="E38" s="8807">
        <f t="shared" si="0"/>
        <v>15595.2</v>
      </c>
      <c r="F38" s="8671">
        <v>43</v>
      </c>
      <c r="G38" s="8672">
        <v>10.3</v>
      </c>
      <c r="H38" s="8668">
        <v>10.45</v>
      </c>
      <c r="I38" s="8800">
        <v>16000</v>
      </c>
      <c r="J38" s="8807">
        <f t="shared" si="1"/>
        <v>15595.2</v>
      </c>
      <c r="K38" s="8671">
        <v>75</v>
      </c>
      <c r="L38" s="8668">
        <v>18.3</v>
      </c>
      <c r="M38" s="8672">
        <v>18.45</v>
      </c>
      <c r="N38" s="8800">
        <v>16000</v>
      </c>
      <c r="O38" s="8807">
        <f t="shared" si="2"/>
        <v>15595.2</v>
      </c>
      <c r="P38" s="8763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8666">
        <v>12</v>
      </c>
      <c r="B39" s="8666">
        <v>2.4500000000000002</v>
      </c>
      <c r="C39" s="8672">
        <v>3</v>
      </c>
      <c r="D39" s="8800">
        <v>16000</v>
      </c>
      <c r="E39" s="8807">
        <f t="shared" si="0"/>
        <v>15595.2</v>
      </c>
      <c r="F39" s="8671">
        <v>44</v>
      </c>
      <c r="G39" s="8672">
        <v>10.45</v>
      </c>
      <c r="H39" s="8668">
        <v>11</v>
      </c>
      <c r="I39" s="8800">
        <v>16000</v>
      </c>
      <c r="J39" s="8807">
        <f t="shared" si="1"/>
        <v>15595.2</v>
      </c>
      <c r="K39" s="8671">
        <v>76</v>
      </c>
      <c r="L39" s="8668">
        <v>18.45</v>
      </c>
      <c r="M39" s="8672">
        <v>19</v>
      </c>
      <c r="N39" s="8800">
        <v>16000</v>
      </c>
      <c r="O39" s="8807">
        <f t="shared" si="2"/>
        <v>15595.2</v>
      </c>
      <c r="P39" s="8763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10386">
        <v>13</v>
      </c>
      <c r="B40" s="10387">
        <v>3</v>
      </c>
      <c r="C40" s="10388">
        <v>3.15</v>
      </c>
      <c r="D40" s="10389">
        <v>16000</v>
      </c>
      <c r="E40" s="10390">
        <f t="shared" si="0"/>
        <v>15595.2</v>
      </c>
      <c r="F40" s="10391">
        <v>45</v>
      </c>
      <c r="G40" s="10392">
        <v>11</v>
      </c>
      <c r="H40" s="10393">
        <v>11.15</v>
      </c>
      <c r="I40" s="10389">
        <v>16000</v>
      </c>
      <c r="J40" s="10390">
        <f t="shared" si="1"/>
        <v>15595.2</v>
      </c>
      <c r="K40" s="10391">
        <v>77</v>
      </c>
      <c r="L40" s="10393">
        <v>19</v>
      </c>
      <c r="M40" s="10392">
        <v>19.149999999999999</v>
      </c>
      <c r="N40" s="10389">
        <v>16000</v>
      </c>
      <c r="O40" s="10390">
        <f t="shared" si="2"/>
        <v>15595.2</v>
      </c>
      <c r="P40" s="10394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8666">
        <v>14</v>
      </c>
      <c r="B41" s="8666">
        <v>3.15</v>
      </c>
      <c r="C41" s="8668">
        <v>3.3</v>
      </c>
      <c r="D41" s="8800">
        <v>16000</v>
      </c>
      <c r="E41" s="8807">
        <f t="shared" si="0"/>
        <v>15595.2</v>
      </c>
      <c r="F41" s="8671">
        <v>46</v>
      </c>
      <c r="G41" s="8672">
        <v>11.15</v>
      </c>
      <c r="H41" s="8668">
        <v>11.3</v>
      </c>
      <c r="I41" s="8800">
        <v>16000</v>
      </c>
      <c r="J41" s="8807">
        <f t="shared" si="1"/>
        <v>15595.2</v>
      </c>
      <c r="K41" s="8671">
        <v>78</v>
      </c>
      <c r="L41" s="8668">
        <v>19.149999999999999</v>
      </c>
      <c r="M41" s="8672">
        <v>19.3</v>
      </c>
      <c r="N41" s="8800">
        <v>16000</v>
      </c>
      <c r="O41" s="8807">
        <f t="shared" si="2"/>
        <v>15595.2</v>
      </c>
      <c r="P41" s="8763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8666">
        <v>15</v>
      </c>
      <c r="B42" s="8564">
        <v>3.3</v>
      </c>
      <c r="C42" s="8661">
        <v>3.45</v>
      </c>
      <c r="D42" s="8800">
        <v>16000</v>
      </c>
      <c r="E42" s="8807">
        <f t="shared" si="0"/>
        <v>15595.2</v>
      </c>
      <c r="F42" s="8671">
        <v>47</v>
      </c>
      <c r="G42" s="8672">
        <v>11.3</v>
      </c>
      <c r="H42" s="8668">
        <v>11.45</v>
      </c>
      <c r="I42" s="8800">
        <v>16000</v>
      </c>
      <c r="J42" s="8807">
        <f t="shared" si="1"/>
        <v>15595.2</v>
      </c>
      <c r="K42" s="8671">
        <v>79</v>
      </c>
      <c r="L42" s="8668">
        <v>19.3</v>
      </c>
      <c r="M42" s="8672">
        <v>19.45</v>
      </c>
      <c r="N42" s="8800">
        <v>16000</v>
      </c>
      <c r="O42" s="8807">
        <f t="shared" si="2"/>
        <v>15595.2</v>
      </c>
      <c r="P42" s="8763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8666">
        <v>16</v>
      </c>
      <c r="B43" s="8666">
        <v>3.45</v>
      </c>
      <c r="C43" s="8668">
        <v>4</v>
      </c>
      <c r="D43" s="8800">
        <v>16000</v>
      </c>
      <c r="E43" s="8807">
        <f t="shared" si="0"/>
        <v>15595.2</v>
      </c>
      <c r="F43" s="8671">
        <v>48</v>
      </c>
      <c r="G43" s="8672">
        <v>11.45</v>
      </c>
      <c r="H43" s="8668">
        <v>12</v>
      </c>
      <c r="I43" s="8800">
        <v>16000</v>
      </c>
      <c r="J43" s="8807">
        <f t="shared" si="1"/>
        <v>15595.2</v>
      </c>
      <c r="K43" s="8671">
        <v>80</v>
      </c>
      <c r="L43" s="8668">
        <v>19.45</v>
      </c>
      <c r="M43" s="8668">
        <v>20</v>
      </c>
      <c r="N43" s="8800">
        <v>16000</v>
      </c>
      <c r="O43" s="8807">
        <f t="shared" si="2"/>
        <v>15595.2</v>
      </c>
      <c r="P43" s="8763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10395">
        <v>17</v>
      </c>
      <c r="B44" s="10396">
        <v>4</v>
      </c>
      <c r="C44" s="10397">
        <v>4.1500000000000004</v>
      </c>
      <c r="D44" s="10398">
        <v>16000</v>
      </c>
      <c r="E44" s="10399">
        <f t="shared" si="0"/>
        <v>15595.2</v>
      </c>
      <c r="F44" s="10400">
        <v>49</v>
      </c>
      <c r="G44" s="10401">
        <v>12</v>
      </c>
      <c r="H44" s="10402">
        <v>12.15</v>
      </c>
      <c r="I44" s="10398">
        <v>16000</v>
      </c>
      <c r="J44" s="10399">
        <f t="shared" si="1"/>
        <v>15595.2</v>
      </c>
      <c r="K44" s="10400">
        <v>81</v>
      </c>
      <c r="L44" s="10402">
        <v>20</v>
      </c>
      <c r="M44" s="10401">
        <v>20.149999999999999</v>
      </c>
      <c r="N44" s="10398">
        <v>16000</v>
      </c>
      <c r="O44" s="10399">
        <f t="shared" si="2"/>
        <v>15595.2</v>
      </c>
      <c r="P44" s="10403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8666">
        <v>18</v>
      </c>
      <c r="B45" s="8666">
        <v>4.1500000000000004</v>
      </c>
      <c r="C45" s="8668">
        <v>4.3</v>
      </c>
      <c r="D45" s="8800">
        <v>16000</v>
      </c>
      <c r="E45" s="8807">
        <f t="shared" si="0"/>
        <v>15595.2</v>
      </c>
      <c r="F45" s="8671">
        <v>50</v>
      </c>
      <c r="G45" s="8672">
        <v>12.15</v>
      </c>
      <c r="H45" s="8668">
        <v>12.3</v>
      </c>
      <c r="I45" s="8800">
        <v>16000</v>
      </c>
      <c r="J45" s="8807">
        <f t="shared" si="1"/>
        <v>15595.2</v>
      </c>
      <c r="K45" s="8671">
        <v>82</v>
      </c>
      <c r="L45" s="8668">
        <v>20.149999999999999</v>
      </c>
      <c r="M45" s="8672">
        <v>20.3</v>
      </c>
      <c r="N45" s="8800">
        <v>16000</v>
      </c>
      <c r="O45" s="8807">
        <f t="shared" si="2"/>
        <v>15595.2</v>
      </c>
      <c r="P45" s="8763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8666">
        <v>19</v>
      </c>
      <c r="B46" s="8564">
        <v>4.3</v>
      </c>
      <c r="C46" s="8661">
        <v>4.45</v>
      </c>
      <c r="D46" s="8800">
        <v>16000</v>
      </c>
      <c r="E46" s="8807">
        <f t="shared" si="0"/>
        <v>15595.2</v>
      </c>
      <c r="F46" s="8671">
        <v>51</v>
      </c>
      <c r="G46" s="8672">
        <v>12.3</v>
      </c>
      <c r="H46" s="8668">
        <v>12.45</v>
      </c>
      <c r="I46" s="8800">
        <v>16000</v>
      </c>
      <c r="J46" s="8807">
        <f t="shared" si="1"/>
        <v>15595.2</v>
      </c>
      <c r="K46" s="8671">
        <v>83</v>
      </c>
      <c r="L46" s="8668">
        <v>20.3</v>
      </c>
      <c r="M46" s="8672">
        <v>20.45</v>
      </c>
      <c r="N46" s="8800">
        <v>16000</v>
      </c>
      <c r="O46" s="8807">
        <f t="shared" si="2"/>
        <v>15595.2</v>
      </c>
      <c r="P46" s="8763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8666">
        <v>20</v>
      </c>
      <c r="B47" s="8666">
        <v>4.45</v>
      </c>
      <c r="C47" s="8668">
        <v>5</v>
      </c>
      <c r="D47" s="8800">
        <v>16000</v>
      </c>
      <c r="E47" s="8807">
        <f t="shared" si="0"/>
        <v>15595.2</v>
      </c>
      <c r="F47" s="8671">
        <v>52</v>
      </c>
      <c r="G47" s="8672">
        <v>12.45</v>
      </c>
      <c r="H47" s="8668">
        <v>13</v>
      </c>
      <c r="I47" s="8800">
        <v>16000</v>
      </c>
      <c r="J47" s="8807">
        <f t="shared" si="1"/>
        <v>15595.2</v>
      </c>
      <c r="K47" s="8671">
        <v>84</v>
      </c>
      <c r="L47" s="8668">
        <v>20.45</v>
      </c>
      <c r="M47" s="8672">
        <v>21</v>
      </c>
      <c r="N47" s="8800">
        <v>16000</v>
      </c>
      <c r="O47" s="8807">
        <f t="shared" si="2"/>
        <v>15595.2</v>
      </c>
      <c r="P47" s="8763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10404">
        <v>21</v>
      </c>
      <c r="B48" s="10405">
        <v>5</v>
      </c>
      <c r="C48" s="10406">
        <v>5.15</v>
      </c>
      <c r="D48" s="10407">
        <v>16000</v>
      </c>
      <c r="E48" s="10408">
        <f t="shared" si="0"/>
        <v>15595.2</v>
      </c>
      <c r="F48" s="10409">
        <v>53</v>
      </c>
      <c r="G48" s="10405">
        <v>13</v>
      </c>
      <c r="H48" s="10410">
        <v>13.15</v>
      </c>
      <c r="I48" s="10407">
        <v>16000</v>
      </c>
      <c r="J48" s="10408">
        <f t="shared" si="1"/>
        <v>15595.2</v>
      </c>
      <c r="K48" s="10409">
        <v>85</v>
      </c>
      <c r="L48" s="10410">
        <v>21</v>
      </c>
      <c r="M48" s="10405">
        <v>21.15</v>
      </c>
      <c r="N48" s="10407">
        <v>16000</v>
      </c>
      <c r="O48" s="10408">
        <f t="shared" si="2"/>
        <v>15595.2</v>
      </c>
      <c r="P48" s="10411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10412">
        <v>22</v>
      </c>
      <c r="B49" s="10413">
        <v>5.15</v>
      </c>
      <c r="C49" s="10414">
        <v>5.3</v>
      </c>
      <c r="D49" s="10415">
        <v>16000</v>
      </c>
      <c r="E49" s="10416">
        <f t="shared" si="0"/>
        <v>15595.2</v>
      </c>
      <c r="F49" s="10417">
        <v>54</v>
      </c>
      <c r="G49" s="10418">
        <v>13.15</v>
      </c>
      <c r="H49" s="10414">
        <v>13.3</v>
      </c>
      <c r="I49" s="10415">
        <v>16000</v>
      </c>
      <c r="J49" s="10416">
        <f t="shared" si="1"/>
        <v>15595.2</v>
      </c>
      <c r="K49" s="10417">
        <v>86</v>
      </c>
      <c r="L49" s="10414">
        <v>21.15</v>
      </c>
      <c r="M49" s="10418">
        <v>21.3</v>
      </c>
      <c r="N49" s="10415">
        <v>16000</v>
      </c>
      <c r="O49" s="10416">
        <f t="shared" si="2"/>
        <v>15595.2</v>
      </c>
      <c r="P49" s="10419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8666">
        <v>23</v>
      </c>
      <c r="B50" s="8672">
        <v>5.3</v>
      </c>
      <c r="C50" s="8661">
        <v>5.45</v>
      </c>
      <c r="D50" s="8800">
        <v>16000</v>
      </c>
      <c r="E50" s="8807">
        <f t="shared" si="0"/>
        <v>15595.2</v>
      </c>
      <c r="F50" s="8671">
        <v>55</v>
      </c>
      <c r="G50" s="8672">
        <v>13.3</v>
      </c>
      <c r="H50" s="8668">
        <v>13.45</v>
      </c>
      <c r="I50" s="8800">
        <v>16000</v>
      </c>
      <c r="J50" s="8807">
        <f t="shared" si="1"/>
        <v>15595.2</v>
      </c>
      <c r="K50" s="8671">
        <v>87</v>
      </c>
      <c r="L50" s="8668">
        <v>21.3</v>
      </c>
      <c r="M50" s="8672">
        <v>21.45</v>
      </c>
      <c r="N50" s="8800">
        <v>16000</v>
      </c>
      <c r="O50" s="8807">
        <f t="shared" si="2"/>
        <v>15595.2</v>
      </c>
      <c r="P50" s="8763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8666">
        <v>24</v>
      </c>
      <c r="B51" s="8667">
        <v>5.45</v>
      </c>
      <c r="C51" s="8668">
        <v>6</v>
      </c>
      <c r="D51" s="8800">
        <v>16000</v>
      </c>
      <c r="E51" s="8807">
        <f t="shared" si="0"/>
        <v>15595.2</v>
      </c>
      <c r="F51" s="8671">
        <v>56</v>
      </c>
      <c r="G51" s="8672">
        <v>13.45</v>
      </c>
      <c r="H51" s="8668">
        <v>14</v>
      </c>
      <c r="I51" s="8800">
        <v>16000</v>
      </c>
      <c r="J51" s="8807">
        <f t="shared" si="1"/>
        <v>15595.2</v>
      </c>
      <c r="K51" s="8671">
        <v>88</v>
      </c>
      <c r="L51" s="8668">
        <v>21.45</v>
      </c>
      <c r="M51" s="8672">
        <v>22</v>
      </c>
      <c r="N51" s="8800">
        <v>16000</v>
      </c>
      <c r="O51" s="8807">
        <f t="shared" si="2"/>
        <v>15595.2</v>
      </c>
      <c r="P51" s="8763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10420">
        <v>25</v>
      </c>
      <c r="B52" s="10421">
        <v>6</v>
      </c>
      <c r="C52" s="10422">
        <v>6.15</v>
      </c>
      <c r="D52" s="10423">
        <v>16000</v>
      </c>
      <c r="E52" s="10424">
        <f t="shared" si="0"/>
        <v>15595.2</v>
      </c>
      <c r="F52" s="10425">
        <v>57</v>
      </c>
      <c r="G52" s="10421">
        <v>14</v>
      </c>
      <c r="H52" s="10426">
        <v>14.15</v>
      </c>
      <c r="I52" s="10423">
        <v>16000</v>
      </c>
      <c r="J52" s="10424">
        <f t="shared" si="1"/>
        <v>15595.2</v>
      </c>
      <c r="K52" s="10425">
        <v>89</v>
      </c>
      <c r="L52" s="10426">
        <v>22</v>
      </c>
      <c r="M52" s="10421">
        <v>22.15</v>
      </c>
      <c r="N52" s="10423">
        <v>16000</v>
      </c>
      <c r="O52" s="10424">
        <f t="shared" si="2"/>
        <v>15595.2</v>
      </c>
      <c r="P52" s="10427"/>
      <c r="Q52" s="1" t="s">
        <v>163</v>
      </c>
      <c r="S52" s="10733">
        <f>AVERAGE(S28:S51)</f>
        <v>16000</v>
      </c>
    </row>
    <row r="53" spans="1:19" x14ac:dyDescent="0.2">
      <c r="A53" s="8666">
        <v>26</v>
      </c>
      <c r="B53" s="8667">
        <v>6.15</v>
      </c>
      <c r="C53" s="8668">
        <v>6.3</v>
      </c>
      <c r="D53" s="8800">
        <v>16000</v>
      </c>
      <c r="E53" s="8807">
        <f t="shared" si="0"/>
        <v>15595.2</v>
      </c>
      <c r="F53" s="8671">
        <v>58</v>
      </c>
      <c r="G53" s="8672">
        <v>14.15</v>
      </c>
      <c r="H53" s="8668">
        <v>14.3</v>
      </c>
      <c r="I53" s="8800">
        <v>16000</v>
      </c>
      <c r="J53" s="8807">
        <f t="shared" si="1"/>
        <v>15595.2</v>
      </c>
      <c r="K53" s="8671">
        <v>90</v>
      </c>
      <c r="L53" s="8668">
        <v>22.15</v>
      </c>
      <c r="M53" s="8672">
        <v>22.3</v>
      </c>
      <c r="N53" s="8800">
        <v>16000</v>
      </c>
      <c r="O53" s="8807">
        <f t="shared" si="2"/>
        <v>15595.2</v>
      </c>
      <c r="P53" s="8763"/>
    </row>
    <row r="54" spans="1:19" x14ac:dyDescent="0.2">
      <c r="A54" s="10428">
        <v>27</v>
      </c>
      <c r="B54" s="10429">
        <v>6.3</v>
      </c>
      <c r="C54" s="10430">
        <v>6.45</v>
      </c>
      <c r="D54" s="10431">
        <v>16000</v>
      </c>
      <c r="E54" s="10432">
        <f t="shared" si="0"/>
        <v>15595.2</v>
      </c>
      <c r="F54" s="10433">
        <v>59</v>
      </c>
      <c r="G54" s="10429">
        <v>14.3</v>
      </c>
      <c r="H54" s="10434">
        <v>14.45</v>
      </c>
      <c r="I54" s="10431">
        <v>16000</v>
      </c>
      <c r="J54" s="10432">
        <f t="shared" si="1"/>
        <v>15595.2</v>
      </c>
      <c r="K54" s="10433">
        <v>91</v>
      </c>
      <c r="L54" s="10434">
        <v>22.3</v>
      </c>
      <c r="M54" s="10429">
        <v>22.45</v>
      </c>
      <c r="N54" s="10431">
        <v>16000</v>
      </c>
      <c r="O54" s="10432">
        <f t="shared" si="2"/>
        <v>15595.2</v>
      </c>
      <c r="P54" s="10435"/>
    </row>
    <row r="55" spans="1:19" x14ac:dyDescent="0.2">
      <c r="A55" s="8666">
        <v>28</v>
      </c>
      <c r="B55" s="8667">
        <v>6.45</v>
      </c>
      <c r="C55" s="8668">
        <v>7</v>
      </c>
      <c r="D55" s="8800">
        <v>16000</v>
      </c>
      <c r="E55" s="8807">
        <f t="shared" si="0"/>
        <v>15595.2</v>
      </c>
      <c r="F55" s="8671">
        <v>60</v>
      </c>
      <c r="G55" s="8672">
        <v>14.45</v>
      </c>
      <c r="H55" s="8672">
        <v>15</v>
      </c>
      <c r="I55" s="8800">
        <v>16000</v>
      </c>
      <c r="J55" s="8807">
        <f t="shared" si="1"/>
        <v>15595.2</v>
      </c>
      <c r="K55" s="8671">
        <v>92</v>
      </c>
      <c r="L55" s="8668">
        <v>22.45</v>
      </c>
      <c r="M55" s="8672">
        <v>23</v>
      </c>
      <c r="N55" s="8800">
        <v>16000</v>
      </c>
      <c r="O55" s="8807">
        <f t="shared" si="2"/>
        <v>15595.2</v>
      </c>
      <c r="P55" s="8763"/>
    </row>
    <row r="56" spans="1:19" x14ac:dyDescent="0.2">
      <c r="A56" s="10436">
        <v>29</v>
      </c>
      <c r="B56" s="10437">
        <v>7</v>
      </c>
      <c r="C56" s="10438">
        <v>7.15</v>
      </c>
      <c r="D56" s="10439">
        <v>16000</v>
      </c>
      <c r="E56" s="10440">
        <f t="shared" si="0"/>
        <v>15595.2</v>
      </c>
      <c r="F56" s="10441">
        <v>61</v>
      </c>
      <c r="G56" s="10437">
        <v>15</v>
      </c>
      <c r="H56" s="10437">
        <v>15.15</v>
      </c>
      <c r="I56" s="10439">
        <v>16000</v>
      </c>
      <c r="J56" s="10440">
        <f t="shared" si="1"/>
        <v>15595.2</v>
      </c>
      <c r="K56" s="10441">
        <v>93</v>
      </c>
      <c r="L56" s="10442">
        <v>23</v>
      </c>
      <c r="M56" s="10437">
        <v>23.15</v>
      </c>
      <c r="N56" s="10439">
        <v>16000</v>
      </c>
      <c r="O56" s="10440">
        <f t="shared" si="2"/>
        <v>15595.2</v>
      </c>
      <c r="P56" s="10443"/>
    </row>
    <row r="57" spans="1:19" x14ac:dyDescent="0.2">
      <c r="A57" s="10444">
        <v>30</v>
      </c>
      <c r="B57" s="10445">
        <v>7.15</v>
      </c>
      <c r="C57" s="10446">
        <v>7.3</v>
      </c>
      <c r="D57" s="10447">
        <v>16000</v>
      </c>
      <c r="E57" s="10448">
        <f t="shared" si="0"/>
        <v>15595.2</v>
      </c>
      <c r="F57" s="10449">
        <v>62</v>
      </c>
      <c r="G57" s="10450">
        <v>15.15</v>
      </c>
      <c r="H57" s="10450">
        <v>15.3</v>
      </c>
      <c r="I57" s="10447">
        <v>16000</v>
      </c>
      <c r="J57" s="10448">
        <f t="shared" si="1"/>
        <v>15595.2</v>
      </c>
      <c r="K57" s="10449">
        <v>94</v>
      </c>
      <c r="L57" s="10450">
        <v>23.15</v>
      </c>
      <c r="M57" s="10450">
        <v>23.3</v>
      </c>
      <c r="N57" s="10447">
        <v>16000</v>
      </c>
      <c r="O57" s="10448">
        <f t="shared" si="2"/>
        <v>15595.2</v>
      </c>
      <c r="P57" s="10451"/>
    </row>
    <row r="58" spans="1:19" x14ac:dyDescent="0.2">
      <c r="A58" s="10452">
        <v>31</v>
      </c>
      <c r="B58" s="10453">
        <v>7.3</v>
      </c>
      <c r="C58" s="10454">
        <v>7.45</v>
      </c>
      <c r="D58" s="10455">
        <v>16000</v>
      </c>
      <c r="E58" s="10456">
        <f t="shared" si="0"/>
        <v>15595.2</v>
      </c>
      <c r="F58" s="10457">
        <v>63</v>
      </c>
      <c r="G58" s="10453">
        <v>15.3</v>
      </c>
      <c r="H58" s="10453">
        <v>15.45</v>
      </c>
      <c r="I58" s="10455">
        <v>16000</v>
      </c>
      <c r="J58" s="10456">
        <f t="shared" si="1"/>
        <v>15595.2</v>
      </c>
      <c r="K58" s="10457">
        <v>95</v>
      </c>
      <c r="L58" s="10453">
        <v>23.3</v>
      </c>
      <c r="M58" s="10453">
        <v>23.45</v>
      </c>
      <c r="N58" s="10455">
        <v>16000</v>
      </c>
      <c r="O58" s="10456">
        <f t="shared" si="2"/>
        <v>15595.2</v>
      </c>
      <c r="P58" s="10458"/>
    </row>
    <row r="59" spans="1:19" x14ac:dyDescent="0.2">
      <c r="A59" s="8666">
        <v>32</v>
      </c>
      <c r="B59" s="8667">
        <v>7.45</v>
      </c>
      <c r="C59" s="8668">
        <v>8</v>
      </c>
      <c r="D59" s="8800">
        <v>16000</v>
      </c>
      <c r="E59" s="8807">
        <f t="shared" si="0"/>
        <v>15595.2</v>
      </c>
      <c r="F59" s="8671">
        <v>64</v>
      </c>
      <c r="G59" s="8672">
        <v>15.45</v>
      </c>
      <c r="H59" s="8672">
        <v>16</v>
      </c>
      <c r="I59" s="8800">
        <v>16000</v>
      </c>
      <c r="J59" s="8807">
        <f t="shared" si="1"/>
        <v>15595.2</v>
      </c>
      <c r="K59" s="8671">
        <v>96</v>
      </c>
      <c r="L59" s="8672">
        <v>23.45</v>
      </c>
      <c r="M59" s="8672">
        <v>24</v>
      </c>
      <c r="N59" s="8800">
        <v>16000</v>
      </c>
      <c r="O59" s="8807">
        <f t="shared" si="2"/>
        <v>15595.2</v>
      </c>
      <c r="P59" s="8763"/>
    </row>
    <row r="60" spans="1:19" x14ac:dyDescent="0.2">
      <c r="A60" s="10459" t="s">
        <v>27</v>
      </c>
      <c r="B60" s="10460"/>
      <c r="C60" s="10460"/>
      <c r="D60" s="10461">
        <f>SUM(D28:D59)</f>
        <v>512000</v>
      </c>
      <c r="E60" s="10462">
        <f>SUM(E28:E59)</f>
        <v>499046.40000000026</v>
      </c>
      <c r="F60" s="10460"/>
      <c r="G60" s="10460"/>
      <c r="H60" s="10460"/>
      <c r="I60" s="10461">
        <f>SUM(I28:I59)</f>
        <v>512000</v>
      </c>
      <c r="J60" s="10462">
        <f>SUM(J28:J59)</f>
        <v>499046.40000000026</v>
      </c>
      <c r="K60" s="10460"/>
      <c r="L60" s="10460"/>
      <c r="M60" s="10460"/>
      <c r="N60" s="10460">
        <f>SUM(N28:N59)</f>
        <v>512000</v>
      </c>
      <c r="O60" s="10462">
        <f>SUM(O28:O59)</f>
        <v>499046.40000000026</v>
      </c>
      <c r="P60" s="10463"/>
    </row>
    <row r="64" spans="1:19" x14ac:dyDescent="0.2">
      <c r="A64" s="1" t="s">
        <v>156</v>
      </c>
      <c r="B64" s="1">
        <f>SUM(D60,I60,N60)/(4000*1000)</f>
        <v>0.38400000000000001</v>
      </c>
      <c r="C64" s="1">
        <f>ROUNDDOWN(SUM(E60,J60,O60)/(4000*1000),4)</f>
        <v>0.37419999999999998</v>
      </c>
    </row>
    <row r="66" spans="1:16" x14ac:dyDescent="0.2">
      <c r="A66" s="10464"/>
      <c r="B66" s="10465"/>
      <c r="C66" s="10465"/>
      <c r="D66" s="10466"/>
      <c r="E66" s="10465"/>
      <c r="F66" s="10465"/>
      <c r="G66" s="10465"/>
      <c r="H66" s="10465"/>
      <c r="I66" s="10466"/>
      <c r="J66" s="10467"/>
      <c r="K66" s="10465"/>
      <c r="L66" s="10465"/>
      <c r="M66" s="10465"/>
      <c r="N66" s="10465"/>
      <c r="O66" s="10465"/>
      <c r="P66" s="10468"/>
    </row>
    <row r="67" spans="1:16" x14ac:dyDescent="0.2">
      <c r="A67" s="10469" t="s">
        <v>28</v>
      </c>
      <c r="B67" s="10470"/>
      <c r="C67" s="10470"/>
      <c r="D67" s="10471"/>
      <c r="E67" s="10472"/>
      <c r="F67" s="10470"/>
      <c r="G67" s="10470"/>
      <c r="H67" s="10472"/>
      <c r="I67" s="10471"/>
      <c r="J67" s="10473"/>
      <c r="K67" s="10470"/>
      <c r="L67" s="10470"/>
      <c r="M67" s="10470"/>
      <c r="N67" s="10470"/>
      <c r="O67" s="10470"/>
      <c r="P67" s="10474"/>
    </row>
    <row r="68" spans="1:16" x14ac:dyDescent="0.2">
      <c r="A68" s="10475"/>
      <c r="B68" s="10476"/>
      <c r="C68" s="10476"/>
      <c r="D68" s="10476"/>
      <c r="E68" s="10476"/>
      <c r="F68" s="10476"/>
      <c r="G68" s="10476"/>
      <c r="H68" s="10476"/>
      <c r="I68" s="10476"/>
      <c r="J68" s="10476"/>
      <c r="K68" s="10476"/>
      <c r="L68" s="10477"/>
      <c r="M68" s="10477"/>
      <c r="N68" s="10477"/>
      <c r="O68" s="10477"/>
      <c r="P68" s="10478"/>
    </row>
    <row r="69" spans="1:16" x14ac:dyDescent="0.2">
      <c r="A69" s="8892"/>
      <c r="B69" s="8767"/>
      <c r="C69" s="8767"/>
      <c r="D69" s="8769"/>
      <c r="E69" s="8893"/>
      <c r="F69" s="8767"/>
      <c r="G69" s="8767"/>
      <c r="H69" s="8893"/>
      <c r="I69" s="8769"/>
      <c r="J69" s="8698"/>
      <c r="K69" s="8767"/>
      <c r="L69" s="8767"/>
      <c r="M69" s="8767"/>
      <c r="N69" s="8767"/>
      <c r="O69" s="8767"/>
      <c r="P69" s="8763"/>
    </row>
    <row r="70" spans="1:16" x14ac:dyDescent="0.2">
      <c r="A70" s="8781"/>
      <c r="B70" s="8767"/>
      <c r="C70" s="8767"/>
      <c r="D70" s="8769"/>
      <c r="E70" s="8893"/>
      <c r="F70" s="8767"/>
      <c r="G70" s="8767"/>
      <c r="H70" s="8893"/>
      <c r="I70" s="8769"/>
      <c r="J70" s="8767"/>
      <c r="K70" s="8767"/>
      <c r="L70" s="8767"/>
      <c r="M70" s="8767"/>
      <c r="N70" s="8767"/>
      <c r="O70" s="8767"/>
      <c r="P70" s="8763"/>
    </row>
    <row r="71" spans="1:16" x14ac:dyDescent="0.2">
      <c r="A71" s="10479"/>
      <c r="B71" s="10480"/>
      <c r="C71" s="10480"/>
      <c r="D71" s="10481"/>
      <c r="E71" s="10482"/>
      <c r="F71" s="10480"/>
      <c r="G71" s="10480"/>
      <c r="H71" s="10482"/>
      <c r="I71" s="10481"/>
      <c r="J71" s="10480"/>
      <c r="K71" s="10480"/>
      <c r="L71" s="10480"/>
      <c r="M71" s="10480"/>
      <c r="N71" s="10480"/>
      <c r="O71" s="10480"/>
      <c r="P71" s="10483"/>
    </row>
    <row r="72" spans="1:16" x14ac:dyDescent="0.2">
      <c r="A72" s="8781"/>
      <c r="B72" s="8767"/>
      <c r="C72" s="8767"/>
      <c r="D72" s="8769"/>
      <c r="E72" s="8893"/>
      <c r="F72" s="8767"/>
      <c r="G72" s="8767"/>
      <c r="H72" s="8893"/>
      <c r="I72" s="8769"/>
      <c r="J72" s="8767"/>
      <c r="K72" s="8767"/>
      <c r="L72" s="8767"/>
      <c r="M72" s="8767" t="s">
        <v>29</v>
      </c>
      <c r="N72" s="8767"/>
      <c r="O72" s="8767"/>
      <c r="P72" s="8763"/>
    </row>
    <row r="73" spans="1:16" x14ac:dyDescent="0.2">
      <c r="A73" s="10484"/>
      <c r="B73" s="10485"/>
      <c r="C73" s="10485"/>
      <c r="D73" s="10486"/>
      <c r="E73" s="10487"/>
      <c r="F73" s="10485"/>
      <c r="G73" s="10485"/>
      <c r="H73" s="10487"/>
      <c r="I73" s="10486"/>
      <c r="J73" s="10485"/>
      <c r="K73" s="10485"/>
      <c r="L73" s="10485"/>
      <c r="M73" s="10485" t="s">
        <v>30</v>
      </c>
      <c r="N73" s="10485"/>
      <c r="O73" s="10485"/>
      <c r="P73" s="10488"/>
    </row>
    <row r="74" spans="1:16" x14ac:dyDescent="0.2">
      <c r="E74" s="10489"/>
      <c r="H74" s="10489"/>
    </row>
    <row r="75" spans="1:16" ht="15.75" x14ac:dyDescent="0.25">
      <c r="C75" s="8797"/>
      <c r="E75" s="8899"/>
      <c r="H75" s="8899"/>
    </row>
    <row r="76" spans="1:16" ht="15.75" x14ac:dyDescent="0.25">
      <c r="E76" s="8899"/>
      <c r="H76" s="8899"/>
    </row>
    <row r="77" spans="1:16" ht="15.75" x14ac:dyDescent="0.25">
      <c r="E77" s="8899"/>
      <c r="H77" s="8899"/>
    </row>
    <row r="78" spans="1:16" x14ac:dyDescent="0.2">
      <c r="E78" s="10490"/>
      <c r="H78" s="10490"/>
    </row>
    <row r="79" spans="1:16" ht="15.75" x14ac:dyDescent="0.25">
      <c r="E79" s="8899"/>
      <c r="H79" s="8899"/>
    </row>
    <row r="80" spans="1:16" ht="15.75" x14ac:dyDescent="0.25">
      <c r="E80" s="8899"/>
      <c r="H80" s="8899"/>
    </row>
    <row r="81" spans="5:13" ht="15.75" x14ac:dyDescent="0.25">
      <c r="E81" s="8899"/>
      <c r="H81" s="8899"/>
    </row>
    <row r="82" spans="5:13" ht="15.75" x14ac:dyDescent="0.25">
      <c r="E82" s="8899"/>
      <c r="H82" s="8899"/>
    </row>
    <row r="83" spans="5:13" x14ac:dyDescent="0.2">
      <c r="E83" s="10491"/>
      <c r="H83" s="10491"/>
    </row>
    <row r="84" spans="5:13" ht="15.75" x14ac:dyDescent="0.25">
      <c r="E84" s="8899"/>
      <c r="H84" s="8899"/>
    </row>
    <row r="85" spans="5:13" ht="15.75" x14ac:dyDescent="0.25">
      <c r="E85" s="8899"/>
      <c r="H85" s="8899"/>
    </row>
    <row r="86" spans="5:13" x14ac:dyDescent="0.2">
      <c r="E86" s="10492"/>
      <c r="H86" s="10492"/>
    </row>
    <row r="87" spans="5:13" x14ac:dyDescent="0.2">
      <c r="E87" s="10493"/>
      <c r="H87" s="10493"/>
    </row>
    <row r="88" spans="5:13" ht="15.75" x14ac:dyDescent="0.25">
      <c r="E88" s="8899"/>
      <c r="H88" s="8899"/>
    </row>
    <row r="89" spans="5:13" x14ac:dyDescent="0.2">
      <c r="E89" s="10494"/>
      <c r="H89" s="10494"/>
    </row>
    <row r="90" spans="5:13" ht="15.75" x14ac:dyDescent="0.25">
      <c r="E90" s="8899"/>
      <c r="H90" s="8899"/>
    </row>
    <row r="91" spans="5:13" ht="15.75" x14ac:dyDescent="0.25">
      <c r="E91" s="8899"/>
      <c r="H91" s="8899"/>
    </row>
    <row r="92" spans="5:13" ht="15.75" x14ac:dyDescent="0.25">
      <c r="E92" s="8899"/>
      <c r="H92" s="8899"/>
    </row>
    <row r="93" spans="5:13" ht="15.75" x14ac:dyDescent="0.25">
      <c r="E93" s="8899"/>
      <c r="H93" s="8899"/>
    </row>
    <row r="94" spans="5:13" ht="15.75" x14ac:dyDescent="0.25">
      <c r="E94" s="8899"/>
      <c r="H94" s="8899"/>
    </row>
    <row r="95" spans="5:13" x14ac:dyDescent="0.2">
      <c r="E95" s="10495"/>
      <c r="H95" s="10495"/>
    </row>
    <row r="96" spans="5:13" x14ac:dyDescent="0.2">
      <c r="E96" s="10496"/>
      <c r="H96" s="10496"/>
      <c r="M96" s="10497" t="s">
        <v>8</v>
      </c>
    </row>
    <row r="97" spans="5:14" ht="15.75" x14ac:dyDescent="0.25">
      <c r="E97" s="8899"/>
      <c r="H97" s="8899"/>
    </row>
    <row r="98" spans="5:14" x14ac:dyDescent="0.2">
      <c r="E98" s="10498"/>
      <c r="H98" s="10498"/>
    </row>
    <row r="99" spans="5:14" x14ac:dyDescent="0.2">
      <c r="E99" s="10499"/>
      <c r="H99" s="10499"/>
    </row>
    <row r="101" spans="5:14" x14ac:dyDescent="0.2">
      <c r="N101" s="10500"/>
    </row>
    <row r="126" spans="4:4" x14ac:dyDescent="0.2">
      <c r="D126" s="10501"/>
    </row>
  </sheetData>
  <mergeCells count="1">
    <mergeCell ref="Q27:R2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914"/>
      <c r="B1" s="915"/>
      <c r="C1" s="915"/>
      <c r="D1" s="916"/>
      <c r="E1" s="915"/>
      <c r="F1" s="915"/>
      <c r="G1" s="915"/>
      <c r="H1" s="915"/>
      <c r="I1" s="916"/>
      <c r="J1" s="915"/>
      <c r="K1" s="915"/>
      <c r="L1" s="915"/>
      <c r="M1" s="915"/>
      <c r="N1" s="915"/>
      <c r="O1" s="915"/>
      <c r="P1" s="917"/>
    </row>
    <row r="2" spans="1:16" ht="12.75" customHeight="1" x14ac:dyDescent="0.2">
      <c r="A2" s="918" t="s">
        <v>0</v>
      </c>
      <c r="B2" s="919"/>
      <c r="C2" s="919"/>
      <c r="D2" s="919"/>
      <c r="E2" s="919"/>
      <c r="F2" s="919"/>
      <c r="G2" s="919"/>
      <c r="H2" s="919"/>
      <c r="I2" s="919"/>
      <c r="J2" s="919"/>
      <c r="K2" s="919"/>
      <c r="L2" s="919"/>
      <c r="M2" s="919"/>
      <c r="N2" s="919"/>
      <c r="O2" s="919"/>
      <c r="P2" s="920"/>
    </row>
    <row r="3" spans="1:16" ht="12.75" customHeight="1" x14ac:dyDescent="0.2">
      <c r="A3" s="921"/>
      <c r="B3" s="922"/>
      <c r="C3" s="922"/>
      <c r="D3" s="922"/>
      <c r="E3" s="922"/>
      <c r="F3" s="922"/>
      <c r="G3" s="922"/>
      <c r="H3" s="922"/>
      <c r="I3" s="922"/>
      <c r="J3" s="922"/>
      <c r="K3" s="922"/>
      <c r="L3" s="922"/>
      <c r="M3" s="922"/>
      <c r="N3" s="922"/>
      <c r="O3" s="922"/>
      <c r="P3" s="923"/>
    </row>
    <row r="4" spans="1:16" ht="12.75" customHeight="1" x14ac:dyDescent="0.2">
      <c r="A4" s="924" t="s">
        <v>36</v>
      </c>
      <c r="B4" s="925"/>
      <c r="C4" s="925"/>
      <c r="D4" s="925"/>
      <c r="E4" s="925"/>
      <c r="F4" s="925"/>
      <c r="G4" s="925"/>
      <c r="H4" s="925"/>
      <c r="I4" s="925"/>
      <c r="J4" s="926"/>
      <c r="K4" s="927"/>
      <c r="L4" s="927"/>
      <c r="M4" s="927"/>
      <c r="N4" s="927"/>
      <c r="O4" s="927"/>
      <c r="P4" s="928"/>
    </row>
    <row r="5" spans="1:16" ht="12.75" customHeight="1" x14ac:dyDescent="0.2">
      <c r="A5" s="929"/>
      <c r="B5" s="930"/>
      <c r="C5" s="930"/>
      <c r="D5" s="931"/>
      <c r="E5" s="930"/>
      <c r="F5" s="930"/>
      <c r="G5" s="930"/>
      <c r="H5" s="930"/>
      <c r="I5" s="931"/>
      <c r="J5" s="930"/>
      <c r="K5" s="930"/>
      <c r="L5" s="930"/>
      <c r="M5" s="930"/>
      <c r="N5" s="930"/>
      <c r="O5" s="930"/>
      <c r="P5" s="932"/>
    </row>
    <row r="6" spans="1:16" ht="12.75" customHeight="1" x14ac:dyDescent="0.2">
      <c r="A6" s="933" t="s">
        <v>2</v>
      </c>
      <c r="B6" s="934"/>
      <c r="C6" s="934"/>
      <c r="D6" s="935"/>
      <c r="E6" s="934"/>
      <c r="F6" s="934"/>
      <c r="G6" s="934"/>
      <c r="H6" s="934"/>
      <c r="I6" s="935"/>
      <c r="J6" s="934"/>
      <c r="K6" s="934"/>
      <c r="L6" s="934"/>
      <c r="M6" s="934"/>
      <c r="N6" s="934"/>
      <c r="O6" s="934"/>
      <c r="P6" s="936"/>
    </row>
    <row r="7" spans="1:16" ht="12.75" customHeight="1" x14ac:dyDescent="0.2">
      <c r="A7" s="937" t="s">
        <v>3</v>
      </c>
      <c r="B7" s="938"/>
      <c r="C7" s="938"/>
      <c r="D7" s="939"/>
      <c r="E7" s="938"/>
      <c r="F7" s="938"/>
      <c r="G7" s="938"/>
      <c r="H7" s="938"/>
      <c r="I7" s="939"/>
      <c r="J7" s="938"/>
      <c r="K7" s="938"/>
      <c r="L7" s="938"/>
      <c r="M7" s="938"/>
      <c r="N7" s="938"/>
      <c r="O7" s="938"/>
      <c r="P7" s="940"/>
    </row>
    <row r="8" spans="1:16" ht="12.75" customHeight="1" x14ac:dyDescent="0.2">
      <c r="A8" s="941" t="s">
        <v>4</v>
      </c>
      <c r="B8" s="942"/>
      <c r="C8" s="942"/>
      <c r="D8" s="943"/>
      <c r="E8" s="942"/>
      <c r="F8" s="942"/>
      <c r="G8" s="942"/>
      <c r="H8" s="942"/>
      <c r="I8" s="943"/>
      <c r="J8" s="942"/>
      <c r="K8" s="942"/>
      <c r="L8" s="942"/>
      <c r="M8" s="942"/>
      <c r="N8" s="942"/>
      <c r="O8" s="942"/>
      <c r="P8" s="944"/>
    </row>
    <row r="9" spans="1:16" ht="12.75" customHeight="1" x14ac:dyDescent="0.2">
      <c r="A9" s="945" t="s">
        <v>5</v>
      </c>
      <c r="B9" s="946"/>
      <c r="C9" s="946"/>
      <c r="D9" s="947"/>
      <c r="E9" s="946"/>
      <c r="F9" s="946"/>
      <c r="G9" s="946"/>
      <c r="H9" s="946"/>
      <c r="I9" s="947"/>
      <c r="J9" s="946"/>
      <c r="K9" s="946"/>
      <c r="L9" s="946"/>
      <c r="M9" s="946"/>
      <c r="N9" s="946"/>
      <c r="O9" s="946"/>
      <c r="P9" s="948"/>
    </row>
    <row r="10" spans="1:16" ht="12.75" customHeight="1" x14ac:dyDescent="0.2">
      <c r="A10" s="949" t="s">
        <v>6</v>
      </c>
      <c r="B10" s="950"/>
      <c r="C10" s="950"/>
      <c r="D10" s="951"/>
      <c r="E10" s="950"/>
      <c r="F10" s="950"/>
      <c r="G10" s="950"/>
      <c r="H10" s="950"/>
      <c r="I10" s="951"/>
      <c r="J10" s="950"/>
      <c r="K10" s="950"/>
      <c r="L10" s="950"/>
      <c r="M10" s="950"/>
      <c r="N10" s="950"/>
      <c r="O10" s="950"/>
      <c r="P10" s="952"/>
    </row>
    <row r="11" spans="1:16" ht="12.75" customHeight="1" x14ac:dyDescent="0.2">
      <c r="A11" s="953"/>
      <c r="B11" s="954"/>
      <c r="C11" s="954"/>
      <c r="D11" s="955"/>
      <c r="E11" s="954"/>
      <c r="F11" s="954"/>
      <c r="G11" s="956"/>
      <c r="H11" s="954"/>
      <c r="I11" s="955"/>
      <c r="J11" s="954"/>
      <c r="K11" s="954"/>
      <c r="L11" s="954"/>
      <c r="M11" s="954"/>
      <c r="N11" s="954"/>
      <c r="O11" s="954"/>
      <c r="P11" s="957"/>
    </row>
    <row r="12" spans="1:16" ht="12.75" customHeight="1" x14ac:dyDescent="0.2">
      <c r="A12" s="958" t="s">
        <v>37</v>
      </c>
      <c r="B12" s="959"/>
      <c r="C12" s="959"/>
      <c r="D12" s="960"/>
      <c r="E12" s="959" t="s">
        <v>8</v>
      </c>
      <c r="F12" s="959"/>
      <c r="G12" s="959"/>
      <c r="H12" s="959"/>
      <c r="I12" s="960"/>
      <c r="J12" s="959"/>
      <c r="K12" s="959"/>
      <c r="L12" s="959"/>
      <c r="M12" s="959"/>
      <c r="N12" s="961" t="s">
        <v>38</v>
      </c>
      <c r="O12" s="959"/>
      <c r="P12" s="962"/>
    </row>
    <row r="13" spans="1:16" ht="12.75" customHeight="1" x14ac:dyDescent="0.2">
      <c r="A13" s="963"/>
      <c r="B13" s="964"/>
      <c r="C13" s="964"/>
      <c r="D13" s="965"/>
      <c r="E13" s="964"/>
      <c r="F13" s="964"/>
      <c r="G13" s="964"/>
      <c r="H13" s="964"/>
      <c r="I13" s="965"/>
      <c r="J13" s="964"/>
      <c r="K13" s="964"/>
      <c r="L13" s="964"/>
      <c r="M13" s="964"/>
      <c r="N13" s="964"/>
      <c r="O13" s="964"/>
      <c r="P13" s="966"/>
    </row>
    <row r="14" spans="1:16" ht="12.75" customHeight="1" x14ac:dyDescent="0.2">
      <c r="A14" s="967" t="s">
        <v>10</v>
      </c>
      <c r="B14" s="968"/>
      <c r="C14" s="968"/>
      <c r="D14" s="969"/>
      <c r="E14" s="968"/>
      <c r="F14" s="968"/>
      <c r="G14" s="968"/>
      <c r="H14" s="968"/>
      <c r="I14" s="969"/>
      <c r="J14" s="968"/>
      <c r="K14" s="968"/>
      <c r="L14" s="968"/>
      <c r="M14" s="968"/>
      <c r="N14" s="970"/>
      <c r="O14" s="971"/>
      <c r="P14" s="972"/>
    </row>
    <row r="15" spans="1:16" ht="12.75" customHeight="1" x14ac:dyDescent="0.2">
      <c r="A15" s="973"/>
      <c r="B15" s="974"/>
      <c r="C15" s="974"/>
      <c r="D15" s="975"/>
      <c r="E15" s="974"/>
      <c r="F15" s="974"/>
      <c r="G15" s="974"/>
      <c r="H15" s="974"/>
      <c r="I15" s="975"/>
      <c r="J15" s="974"/>
      <c r="K15" s="974"/>
      <c r="L15" s="974"/>
      <c r="M15" s="974"/>
      <c r="N15" s="976" t="s">
        <v>11</v>
      </c>
      <c r="O15" s="977" t="s">
        <v>12</v>
      </c>
      <c r="P15" s="978"/>
    </row>
    <row r="16" spans="1:16" ht="12.75" customHeight="1" x14ac:dyDescent="0.2">
      <c r="A16" s="979" t="s">
        <v>13</v>
      </c>
      <c r="B16" s="980"/>
      <c r="C16" s="980"/>
      <c r="D16" s="981"/>
      <c r="E16" s="980"/>
      <c r="F16" s="980"/>
      <c r="G16" s="980"/>
      <c r="H16" s="980"/>
      <c r="I16" s="981"/>
      <c r="J16" s="980"/>
      <c r="K16" s="980"/>
      <c r="L16" s="980"/>
      <c r="M16" s="980"/>
      <c r="N16" s="982"/>
      <c r="O16" s="983"/>
      <c r="P16" s="983"/>
    </row>
    <row r="17" spans="1:47" ht="12.75" customHeight="1" x14ac:dyDescent="0.2">
      <c r="A17" s="984" t="s">
        <v>14</v>
      </c>
      <c r="B17" s="985"/>
      <c r="C17" s="985"/>
      <c r="D17" s="986"/>
      <c r="E17" s="985"/>
      <c r="F17" s="985"/>
      <c r="G17" s="985"/>
      <c r="H17" s="985"/>
      <c r="I17" s="986"/>
      <c r="J17" s="985"/>
      <c r="K17" s="985"/>
      <c r="L17" s="985"/>
      <c r="M17" s="985"/>
      <c r="N17" s="987" t="s">
        <v>15</v>
      </c>
      <c r="O17" s="988" t="s">
        <v>16</v>
      </c>
      <c r="P17" s="989"/>
    </row>
    <row r="18" spans="1:47" ht="12.75" customHeight="1" x14ac:dyDescent="0.2">
      <c r="A18" s="990"/>
      <c r="B18" s="991"/>
      <c r="C18" s="991"/>
      <c r="D18" s="992"/>
      <c r="E18" s="991"/>
      <c r="F18" s="991"/>
      <c r="G18" s="991"/>
      <c r="H18" s="991"/>
      <c r="I18" s="992"/>
      <c r="J18" s="991"/>
      <c r="K18" s="991"/>
      <c r="L18" s="991"/>
      <c r="M18" s="991"/>
      <c r="N18" s="993"/>
      <c r="O18" s="994"/>
      <c r="P18" s="995" t="s">
        <v>8</v>
      </c>
    </row>
    <row r="19" spans="1:47" ht="12.75" customHeight="1" x14ac:dyDescent="0.2">
      <c r="A19" s="996"/>
      <c r="B19" s="997"/>
      <c r="C19" s="997"/>
      <c r="D19" s="998"/>
      <c r="E19" s="997"/>
      <c r="F19" s="997"/>
      <c r="G19" s="997"/>
      <c r="H19" s="997"/>
      <c r="I19" s="998"/>
      <c r="J19" s="997"/>
      <c r="K19" s="999"/>
      <c r="L19" s="997" t="s">
        <v>17</v>
      </c>
      <c r="M19" s="997"/>
      <c r="N19" s="1000"/>
      <c r="O19" s="1001"/>
      <c r="P19" s="1002"/>
      <c r="AU19" s="1003"/>
    </row>
    <row r="20" spans="1:47" ht="12.75" customHeight="1" x14ac:dyDescent="0.2">
      <c r="A20" s="1004"/>
      <c r="B20" s="1005"/>
      <c r="C20" s="1005"/>
      <c r="D20" s="1006"/>
      <c r="E20" s="1005"/>
      <c r="F20" s="1005"/>
      <c r="G20" s="1005"/>
      <c r="H20" s="1005"/>
      <c r="I20" s="1006"/>
      <c r="J20" s="1005"/>
      <c r="K20" s="1005"/>
      <c r="L20" s="1005"/>
      <c r="M20" s="1005"/>
      <c r="N20" s="1007"/>
      <c r="O20" s="1008"/>
      <c r="P20" s="1009"/>
    </row>
    <row r="21" spans="1:47" ht="12.75" customHeight="1" x14ac:dyDescent="0.2">
      <c r="A21" s="1010"/>
      <c r="B21" s="1011"/>
      <c r="C21" s="1012"/>
      <c r="D21" s="1012"/>
      <c r="E21" s="1011"/>
      <c r="F21" s="1011"/>
      <c r="G21" s="1011"/>
      <c r="H21" s="1011" t="s">
        <v>8</v>
      </c>
      <c r="I21" s="1013"/>
      <c r="J21" s="1011"/>
      <c r="K21" s="1011"/>
      <c r="L21" s="1011"/>
      <c r="M21" s="1011"/>
      <c r="N21" s="1014"/>
      <c r="O21" s="1015"/>
      <c r="P21" s="1016"/>
    </row>
    <row r="22" spans="1:47" ht="12.75" customHeight="1" x14ac:dyDescent="0.2">
      <c r="A22" s="1017"/>
      <c r="B22" s="1018"/>
      <c r="C22" s="1018"/>
      <c r="D22" s="1019"/>
      <c r="E22" s="1018"/>
      <c r="F22" s="1018"/>
      <c r="G22" s="1018"/>
      <c r="H22" s="1018"/>
      <c r="I22" s="1019"/>
      <c r="J22" s="1018"/>
      <c r="K22" s="1018"/>
      <c r="L22" s="1018"/>
      <c r="M22" s="1018"/>
      <c r="N22" s="1018"/>
      <c r="O22" s="1018"/>
      <c r="P22" s="1020"/>
    </row>
    <row r="23" spans="1:47" ht="12.75" customHeight="1" x14ac:dyDescent="0.2">
      <c r="A23" s="1021" t="s">
        <v>18</v>
      </c>
      <c r="B23" s="1022"/>
      <c r="C23" s="1022"/>
      <c r="D23" s="1023"/>
      <c r="E23" s="1024" t="s">
        <v>19</v>
      </c>
      <c r="F23" s="1024"/>
      <c r="G23" s="1024"/>
      <c r="H23" s="1024"/>
      <c r="I23" s="1024"/>
      <c r="J23" s="1024"/>
      <c r="K23" s="1024"/>
      <c r="L23" s="1024"/>
      <c r="M23" s="1022"/>
      <c r="N23" s="1022"/>
      <c r="O23" s="1022"/>
      <c r="P23" s="1025"/>
    </row>
    <row r="24" spans="1:47" ht="15.75" x14ac:dyDescent="0.25">
      <c r="A24" s="1026"/>
      <c r="B24" s="1027"/>
      <c r="C24" s="1027"/>
      <c r="D24" s="1028"/>
      <c r="E24" s="1029" t="s">
        <v>20</v>
      </c>
      <c r="F24" s="1029"/>
      <c r="G24" s="1029"/>
      <c r="H24" s="1029"/>
      <c r="I24" s="1029"/>
      <c r="J24" s="1029"/>
      <c r="K24" s="1029"/>
      <c r="L24" s="1029"/>
      <c r="M24" s="1027"/>
      <c r="N24" s="1027"/>
      <c r="O24" s="1027"/>
      <c r="P24" s="1030"/>
    </row>
    <row r="25" spans="1:47" ht="12.75" customHeight="1" x14ac:dyDescent="0.2">
      <c r="A25" s="1031"/>
      <c r="B25" s="1032" t="s">
        <v>21</v>
      </c>
      <c r="C25" s="1033"/>
      <c r="D25" s="1033"/>
      <c r="E25" s="1033"/>
      <c r="F25" s="1033"/>
      <c r="G25" s="1033"/>
      <c r="H25" s="1033"/>
      <c r="I25" s="1033"/>
      <c r="J25" s="1033"/>
      <c r="K25" s="1033"/>
      <c r="L25" s="1033"/>
      <c r="M25" s="1033"/>
      <c r="N25" s="1033"/>
      <c r="O25" s="1034"/>
      <c r="P25" s="1035"/>
    </row>
    <row r="26" spans="1:47" ht="12.75" customHeight="1" x14ac:dyDescent="0.2">
      <c r="A26" s="1036" t="s">
        <v>22</v>
      </c>
      <c r="B26" s="1037" t="s">
        <v>23</v>
      </c>
      <c r="C26" s="1037"/>
      <c r="D26" s="1036" t="s">
        <v>24</v>
      </c>
      <c r="E26" s="1036" t="s">
        <v>25</v>
      </c>
      <c r="F26" s="1036" t="s">
        <v>22</v>
      </c>
      <c r="G26" s="1037" t="s">
        <v>23</v>
      </c>
      <c r="H26" s="1037"/>
      <c r="I26" s="1036" t="s">
        <v>24</v>
      </c>
      <c r="J26" s="1036" t="s">
        <v>25</v>
      </c>
      <c r="K26" s="1036" t="s">
        <v>22</v>
      </c>
      <c r="L26" s="1037" t="s">
        <v>23</v>
      </c>
      <c r="M26" s="1037"/>
      <c r="N26" s="1038" t="s">
        <v>24</v>
      </c>
      <c r="O26" s="1036" t="s">
        <v>25</v>
      </c>
      <c r="P26" s="1039"/>
    </row>
    <row r="27" spans="1:47" ht="12.75" customHeight="1" x14ac:dyDescent="0.2">
      <c r="A27" s="1040"/>
      <c r="B27" s="1041" t="s">
        <v>26</v>
      </c>
      <c r="C27" s="1041" t="s">
        <v>2</v>
      </c>
      <c r="D27" s="1040"/>
      <c r="E27" s="1040"/>
      <c r="F27" s="1040"/>
      <c r="G27" s="1041" t="s">
        <v>26</v>
      </c>
      <c r="H27" s="1041" t="s">
        <v>2</v>
      </c>
      <c r="I27" s="1040"/>
      <c r="J27" s="1040"/>
      <c r="K27" s="1040"/>
      <c r="L27" s="1041" t="s">
        <v>26</v>
      </c>
      <c r="M27" s="1041" t="s">
        <v>2</v>
      </c>
      <c r="N27" s="1042"/>
      <c r="O27" s="1040"/>
      <c r="P27" s="1043"/>
      <c r="Q27" s="10730" t="s">
        <v>161</v>
      </c>
      <c r="R27" s="10731"/>
      <c r="S27" s="1" t="s">
        <v>162</v>
      </c>
    </row>
    <row r="28" spans="1:47" ht="12.75" customHeight="1" x14ac:dyDescent="0.2">
      <c r="A28" s="1044">
        <v>1</v>
      </c>
      <c r="B28" s="1045">
        <v>0</v>
      </c>
      <c r="C28" s="1046">
        <v>0.15</v>
      </c>
      <c r="D28" s="1047">
        <v>16000</v>
      </c>
      <c r="E28" s="1048">
        <f t="shared" ref="E28:E59" si="0">D28*(100-2.68)/100</f>
        <v>15571.2</v>
      </c>
      <c r="F28" s="1049">
        <v>33</v>
      </c>
      <c r="G28" s="1050">
        <v>8</v>
      </c>
      <c r="H28" s="1050">
        <v>8.15</v>
      </c>
      <c r="I28" s="1047">
        <v>16000</v>
      </c>
      <c r="J28" s="1048">
        <f t="shared" ref="J28:J59" si="1">I28*(100-2.68)/100</f>
        <v>15571.2</v>
      </c>
      <c r="K28" s="1049">
        <v>65</v>
      </c>
      <c r="L28" s="1050">
        <v>16</v>
      </c>
      <c r="M28" s="1050">
        <v>16.149999999999999</v>
      </c>
      <c r="N28" s="1047">
        <v>16000</v>
      </c>
      <c r="O28" s="1048">
        <f t="shared" ref="O28:O59" si="2">N28*(100-2.68)/100</f>
        <v>15571.2</v>
      </c>
      <c r="P28" s="1051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1052">
        <v>2</v>
      </c>
      <c r="B29" s="1052">
        <v>0.15</v>
      </c>
      <c r="C29" s="1053">
        <v>0.3</v>
      </c>
      <c r="D29" s="1054">
        <v>16000</v>
      </c>
      <c r="E29" s="1055">
        <f t="shared" si="0"/>
        <v>15571.2</v>
      </c>
      <c r="F29" s="1056">
        <v>34</v>
      </c>
      <c r="G29" s="1057">
        <v>8.15</v>
      </c>
      <c r="H29" s="1057">
        <v>8.3000000000000007</v>
      </c>
      <c r="I29" s="1054">
        <v>16000</v>
      </c>
      <c r="J29" s="1055">
        <f t="shared" si="1"/>
        <v>15571.2</v>
      </c>
      <c r="K29" s="1056">
        <v>66</v>
      </c>
      <c r="L29" s="1057">
        <v>16.149999999999999</v>
      </c>
      <c r="M29" s="1057">
        <v>16.3</v>
      </c>
      <c r="N29" s="1054">
        <v>16000</v>
      </c>
      <c r="O29" s="1055">
        <f t="shared" si="2"/>
        <v>15571.2</v>
      </c>
      <c r="P29" s="1058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1059">
        <v>3</v>
      </c>
      <c r="B30" s="1060">
        <v>0.3</v>
      </c>
      <c r="C30" s="1061">
        <v>0.45</v>
      </c>
      <c r="D30" s="1062">
        <v>16000</v>
      </c>
      <c r="E30" s="1063">
        <f t="shared" si="0"/>
        <v>15571.2</v>
      </c>
      <c r="F30" s="1064">
        <v>35</v>
      </c>
      <c r="G30" s="1065">
        <v>8.3000000000000007</v>
      </c>
      <c r="H30" s="1065">
        <v>8.4499999999999993</v>
      </c>
      <c r="I30" s="1062">
        <v>16000</v>
      </c>
      <c r="J30" s="1063">
        <f t="shared" si="1"/>
        <v>15571.2</v>
      </c>
      <c r="K30" s="1064">
        <v>67</v>
      </c>
      <c r="L30" s="1065">
        <v>16.3</v>
      </c>
      <c r="M30" s="1065">
        <v>16.45</v>
      </c>
      <c r="N30" s="1062">
        <v>16000</v>
      </c>
      <c r="O30" s="1063">
        <f t="shared" si="2"/>
        <v>15571.2</v>
      </c>
      <c r="P30" s="1066"/>
      <c r="Q30" s="8564">
        <v>2</v>
      </c>
      <c r="R30" s="8667">
        <v>2.15</v>
      </c>
      <c r="S30" s="10733">
        <f>AVERAGE(D36:D39)</f>
        <v>16000</v>
      </c>
      <c r="V30" s="1067"/>
    </row>
    <row r="31" spans="1:47" ht="12.75" customHeight="1" x14ac:dyDescent="0.2">
      <c r="A31" s="1068">
        <v>4</v>
      </c>
      <c r="B31" s="1068">
        <v>0.45</v>
      </c>
      <c r="C31" s="1069">
        <v>1</v>
      </c>
      <c r="D31" s="1070">
        <v>16000</v>
      </c>
      <c r="E31" s="1071">
        <f t="shared" si="0"/>
        <v>15571.2</v>
      </c>
      <c r="F31" s="1072">
        <v>36</v>
      </c>
      <c r="G31" s="1069">
        <v>8.4499999999999993</v>
      </c>
      <c r="H31" s="1069">
        <v>9</v>
      </c>
      <c r="I31" s="1070">
        <v>16000</v>
      </c>
      <c r="J31" s="1071">
        <f t="shared" si="1"/>
        <v>15571.2</v>
      </c>
      <c r="K31" s="1072">
        <v>68</v>
      </c>
      <c r="L31" s="1069">
        <v>16.45</v>
      </c>
      <c r="M31" s="1069">
        <v>17</v>
      </c>
      <c r="N31" s="1070">
        <v>16000</v>
      </c>
      <c r="O31" s="1071">
        <f t="shared" si="2"/>
        <v>15571.2</v>
      </c>
      <c r="P31" s="1073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1074">
        <v>5</v>
      </c>
      <c r="B32" s="1075">
        <v>1</v>
      </c>
      <c r="C32" s="1076">
        <v>1.1499999999999999</v>
      </c>
      <c r="D32" s="1077">
        <v>16000</v>
      </c>
      <c r="E32" s="1078">
        <f t="shared" si="0"/>
        <v>15571.2</v>
      </c>
      <c r="F32" s="1079">
        <v>37</v>
      </c>
      <c r="G32" s="1075">
        <v>9</v>
      </c>
      <c r="H32" s="1075">
        <v>9.15</v>
      </c>
      <c r="I32" s="1077">
        <v>16000</v>
      </c>
      <c r="J32" s="1078">
        <f t="shared" si="1"/>
        <v>15571.2</v>
      </c>
      <c r="K32" s="1079">
        <v>69</v>
      </c>
      <c r="L32" s="1075">
        <v>17</v>
      </c>
      <c r="M32" s="1075">
        <v>17.149999999999999</v>
      </c>
      <c r="N32" s="1077">
        <v>16000</v>
      </c>
      <c r="O32" s="1078">
        <f t="shared" si="2"/>
        <v>15571.2</v>
      </c>
      <c r="P32" s="1080"/>
      <c r="Q32" s="8564">
        <v>4</v>
      </c>
      <c r="R32" s="8661">
        <v>4.1500000000000004</v>
      </c>
      <c r="S32" s="10733">
        <f>AVERAGE(D44:D47)</f>
        <v>16000</v>
      </c>
      <c r="AQ32" s="1077"/>
    </row>
    <row r="33" spans="1:19" ht="12.75" customHeight="1" x14ac:dyDescent="0.2">
      <c r="A33" s="1081">
        <v>6</v>
      </c>
      <c r="B33" s="1082">
        <v>1.1499999999999999</v>
      </c>
      <c r="C33" s="1083">
        <v>1.3</v>
      </c>
      <c r="D33" s="1084">
        <v>16000</v>
      </c>
      <c r="E33" s="1085">
        <f t="shared" si="0"/>
        <v>15571.2</v>
      </c>
      <c r="F33" s="1086">
        <v>38</v>
      </c>
      <c r="G33" s="1083">
        <v>9.15</v>
      </c>
      <c r="H33" s="1083">
        <v>9.3000000000000007</v>
      </c>
      <c r="I33" s="1084">
        <v>16000</v>
      </c>
      <c r="J33" s="1085">
        <f t="shared" si="1"/>
        <v>15571.2</v>
      </c>
      <c r="K33" s="1086">
        <v>70</v>
      </c>
      <c r="L33" s="1083">
        <v>17.149999999999999</v>
      </c>
      <c r="M33" s="1083">
        <v>17.3</v>
      </c>
      <c r="N33" s="1084">
        <v>16000</v>
      </c>
      <c r="O33" s="1085">
        <f t="shared" si="2"/>
        <v>15571.2</v>
      </c>
      <c r="P33" s="1087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1088">
        <v>7</v>
      </c>
      <c r="B34" s="1089">
        <v>1.3</v>
      </c>
      <c r="C34" s="1090">
        <v>1.45</v>
      </c>
      <c r="D34" s="1091">
        <v>16000</v>
      </c>
      <c r="E34" s="1092">
        <f t="shared" si="0"/>
        <v>15571.2</v>
      </c>
      <c r="F34" s="1093">
        <v>39</v>
      </c>
      <c r="G34" s="1094">
        <v>9.3000000000000007</v>
      </c>
      <c r="H34" s="1094">
        <v>9.4499999999999993</v>
      </c>
      <c r="I34" s="1091">
        <v>16000</v>
      </c>
      <c r="J34" s="1092">
        <f t="shared" si="1"/>
        <v>15571.2</v>
      </c>
      <c r="K34" s="1093">
        <v>71</v>
      </c>
      <c r="L34" s="1094">
        <v>17.3</v>
      </c>
      <c r="M34" s="1094">
        <v>17.45</v>
      </c>
      <c r="N34" s="1091">
        <v>16000</v>
      </c>
      <c r="O34" s="1092">
        <f t="shared" si="2"/>
        <v>15571.2</v>
      </c>
      <c r="P34" s="1095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1096">
        <v>8</v>
      </c>
      <c r="B35" s="1096">
        <v>1.45</v>
      </c>
      <c r="C35" s="1097">
        <v>2</v>
      </c>
      <c r="D35" s="1098">
        <v>16000</v>
      </c>
      <c r="E35" s="1099">
        <f t="shared" si="0"/>
        <v>15571.2</v>
      </c>
      <c r="F35" s="1100">
        <v>40</v>
      </c>
      <c r="G35" s="1097">
        <v>9.4499999999999993</v>
      </c>
      <c r="H35" s="1097">
        <v>10</v>
      </c>
      <c r="I35" s="1098">
        <v>16000</v>
      </c>
      <c r="J35" s="1099">
        <f t="shared" si="1"/>
        <v>15571.2</v>
      </c>
      <c r="K35" s="1100">
        <v>72</v>
      </c>
      <c r="L35" s="1101">
        <v>17.45</v>
      </c>
      <c r="M35" s="1097">
        <v>18</v>
      </c>
      <c r="N35" s="1098">
        <v>16000</v>
      </c>
      <c r="O35" s="1099">
        <f t="shared" si="2"/>
        <v>15571.2</v>
      </c>
      <c r="P35" s="1102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1103">
        <v>9</v>
      </c>
      <c r="B36" s="1104">
        <v>2</v>
      </c>
      <c r="C36" s="1105">
        <v>2.15</v>
      </c>
      <c r="D36" s="1106">
        <v>16000</v>
      </c>
      <c r="E36" s="1107">
        <f t="shared" si="0"/>
        <v>15571.2</v>
      </c>
      <c r="F36" s="1108">
        <v>41</v>
      </c>
      <c r="G36" s="1109">
        <v>10</v>
      </c>
      <c r="H36" s="1110">
        <v>10.15</v>
      </c>
      <c r="I36" s="1106">
        <v>16000</v>
      </c>
      <c r="J36" s="1107">
        <f t="shared" si="1"/>
        <v>15571.2</v>
      </c>
      <c r="K36" s="1108">
        <v>73</v>
      </c>
      <c r="L36" s="1110">
        <v>18</v>
      </c>
      <c r="M36" s="1109">
        <v>18.149999999999999</v>
      </c>
      <c r="N36" s="1106">
        <v>16000</v>
      </c>
      <c r="O36" s="1107">
        <f t="shared" si="2"/>
        <v>15571.2</v>
      </c>
      <c r="P36" s="1111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1112">
        <v>10</v>
      </c>
      <c r="B37" s="1112">
        <v>2.15</v>
      </c>
      <c r="C37" s="1113">
        <v>2.2999999999999998</v>
      </c>
      <c r="D37" s="1114">
        <v>16000</v>
      </c>
      <c r="E37" s="1115">
        <f t="shared" si="0"/>
        <v>15571.2</v>
      </c>
      <c r="F37" s="1116">
        <v>42</v>
      </c>
      <c r="G37" s="1113">
        <v>10.15</v>
      </c>
      <c r="H37" s="1117">
        <v>10.3</v>
      </c>
      <c r="I37" s="1114">
        <v>16000</v>
      </c>
      <c r="J37" s="1115">
        <f t="shared" si="1"/>
        <v>15571.2</v>
      </c>
      <c r="K37" s="1116">
        <v>74</v>
      </c>
      <c r="L37" s="1117">
        <v>18.149999999999999</v>
      </c>
      <c r="M37" s="1113">
        <v>18.3</v>
      </c>
      <c r="N37" s="1114">
        <v>16000</v>
      </c>
      <c r="O37" s="1115">
        <f t="shared" si="2"/>
        <v>15571.2</v>
      </c>
      <c r="P37" s="1118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1119">
        <v>11</v>
      </c>
      <c r="B38" s="1120">
        <v>2.2999999999999998</v>
      </c>
      <c r="C38" s="1121">
        <v>2.4500000000000002</v>
      </c>
      <c r="D38" s="1122">
        <v>16000</v>
      </c>
      <c r="E38" s="1123">
        <f t="shared" si="0"/>
        <v>15571.2</v>
      </c>
      <c r="F38" s="1124">
        <v>43</v>
      </c>
      <c r="G38" s="1125">
        <v>10.3</v>
      </c>
      <c r="H38" s="1126">
        <v>10.45</v>
      </c>
      <c r="I38" s="1122">
        <v>16000</v>
      </c>
      <c r="J38" s="1123">
        <f t="shared" si="1"/>
        <v>15571.2</v>
      </c>
      <c r="K38" s="1124">
        <v>75</v>
      </c>
      <c r="L38" s="1126">
        <v>18.3</v>
      </c>
      <c r="M38" s="1125">
        <v>18.45</v>
      </c>
      <c r="N38" s="1122">
        <v>16000</v>
      </c>
      <c r="O38" s="1123">
        <f t="shared" si="2"/>
        <v>15571.2</v>
      </c>
      <c r="P38" s="1127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1128">
        <v>12</v>
      </c>
      <c r="B39" s="1128">
        <v>2.4500000000000002</v>
      </c>
      <c r="C39" s="1129">
        <v>3</v>
      </c>
      <c r="D39" s="1130">
        <v>16000</v>
      </c>
      <c r="E39" s="1131">
        <f t="shared" si="0"/>
        <v>15571.2</v>
      </c>
      <c r="F39" s="1132">
        <v>44</v>
      </c>
      <c r="G39" s="1129">
        <v>10.45</v>
      </c>
      <c r="H39" s="1133">
        <v>11</v>
      </c>
      <c r="I39" s="1130">
        <v>16000</v>
      </c>
      <c r="J39" s="1131">
        <f t="shared" si="1"/>
        <v>15571.2</v>
      </c>
      <c r="K39" s="1132">
        <v>76</v>
      </c>
      <c r="L39" s="1133">
        <v>18.45</v>
      </c>
      <c r="M39" s="1129">
        <v>19</v>
      </c>
      <c r="N39" s="1130">
        <v>16000</v>
      </c>
      <c r="O39" s="1131">
        <f t="shared" si="2"/>
        <v>15571.2</v>
      </c>
      <c r="P39" s="1134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1135">
        <v>13</v>
      </c>
      <c r="B40" s="1136">
        <v>3</v>
      </c>
      <c r="C40" s="1137">
        <v>3.15</v>
      </c>
      <c r="D40" s="1138">
        <v>16000</v>
      </c>
      <c r="E40" s="1139">
        <f t="shared" si="0"/>
        <v>15571.2</v>
      </c>
      <c r="F40" s="1140">
        <v>45</v>
      </c>
      <c r="G40" s="1141">
        <v>11</v>
      </c>
      <c r="H40" s="1142">
        <v>11.15</v>
      </c>
      <c r="I40" s="1138">
        <v>16000</v>
      </c>
      <c r="J40" s="1139">
        <f t="shared" si="1"/>
        <v>15571.2</v>
      </c>
      <c r="K40" s="1140">
        <v>77</v>
      </c>
      <c r="L40" s="1142">
        <v>19</v>
      </c>
      <c r="M40" s="1141">
        <v>19.149999999999999</v>
      </c>
      <c r="N40" s="1138">
        <v>16000</v>
      </c>
      <c r="O40" s="1139">
        <f t="shared" si="2"/>
        <v>15571.2</v>
      </c>
      <c r="P40" s="1143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1144">
        <v>14</v>
      </c>
      <c r="B41" s="1144">
        <v>3.15</v>
      </c>
      <c r="C41" s="1145">
        <v>3.3</v>
      </c>
      <c r="D41" s="1146">
        <v>16000</v>
      </c>
      <c r="E41" s="1147">
        <f t="shared" si="0"/>
        <v>15571.2</v>
      </c>
      <c r="F41" s="1148">
        <v>46</v>
      </c>
      <c r="G41" s="1149">
        <v>11.15</v>
      </c>
      <c r="H41" s="1145">
        <v>11.3</v>
      </c>
      <c r="I41" s="1146">
        <v>16000</v>
      </c>
      <c r="J41" s="1147">
        <f t="shared" si="1"/>
        <v>15571.2</v>
      </c>
      <c r="K41" s="1148">
        <v>78</v>
      </c>
      <c r="L41" s="1145">
        <v>19.149999999999999</v>
      </c>
      <c r="M41" s="1149">
        <v>19.3</v>
      </c>
      <c r="N41" s="1146">
        <v>16000</v>
      </c>
      <c r="O41" s="1147">
        <f t="shared" si="2"/>
        <v>15571.2</v>
      </c>
      <c r="P41" s="1150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1151">
        <v>15</v>
      </c>
      <c r="B42" s="1152">
        <v>3.3</v>
      </c>
      <c r="C42" s="1153">
        <v>3.45</v>
      </c>
      <c r="D42" s="1154">
        <v>16000</v>
      </c>
      <c r="E42" s="1155">
        <f t="shared" si="0"/>
        <v>15571.2</v>
      </c>
      <c r="F42" s="1156">
        <v>47</v>
      </c>
      <c r="G42" s="1157">
        <v>11.3</v>
      </c>
      <c r="H42" s="1158">
        <v>11.45</v>
      </c>
      <c r="I42" s="1154">
        <v>16000</v>
      </c>
      <c r="J42" s="1155">
        <f t="shared" si="1"/>
        <v>15571.2</v>
      </c>
      <c r="K42" s="1156">
        <v>79</v>
      </c>
      <c r="L42" s="1158">
        <v>19.3</v>
      </c>
      <c r="M42" s="1157">
        <v>19.45</v>
      </c>
      <c r="N42" s="1154">
        <v>16000</v>
      </c>
      <c r="O42" s="1155">
        <f t="shared" si="2"/>
        <v>15571.2</v>
      </c>
      <c r="P42" s="1159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1160">
        <v>16</v>
      </c>
      <c r="B43" s="1160">
        <v>3.45</v>
      </c>
      <c r="C43" s="1161">
        <v>4</v>
      </c>
      <c r="D43" s="1162">
        <v>16000</v>
      </c>
      <c r="E43" s="1163">
        <f t="shared" si="0"/>
        <v>15571.2</v>
      </c>
      <c r="F43" s="1164">
        <v>48</v>
      </c>
      <c r="G43" s="1165">
        <v>11.45</v>
      </c>
      <c r="H43" s="1161">
        <v>12</v>
      </c>
      <c r="I43" s="1162">
        <v>16000</v>
      </c>
      <c r="J43" s="1163">
        <f t="shared" si="1"/>
        <v>15571.2</v>
      </c>
      <c r="K43" s="1164">
        <v>80</v>
      </c>
      <c r="L43" s="1161">
        <v>19.45</v>
      </c>
      <c r="M43" s="1161">
        <v>20</v>
      </c>
      <c r="N43" s="1162">
        <v>16000</v>
      </c>
      <c r="O43" s="1163">
        <f t="shared" si="2"/>
        <v>15571.2</v>
      </c>
      <c r="P43" s="1166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1167">
        <v>17</v>
      </c>
      <c r="B44" s="1168">
        <v>4</v>
      </c>
      <c r="C44" s="1169">
        <v>4.1500000000000004</v>
      </c>
      <c r="D44" s="1170">
        <v>16000</v>
      </c>
      <c r="E44" s="1171">
        <f t="shared" si="0"/>
        <v>15571.2</v>
      </c>
      <c r="F44" s="1172">
        <v>49</v>
      </c>
      <c r="G44" s="1173">
        <v>12</v>
      </c>
      <c r="H44" s="1174">
        <v>12.15</v>
      </c>
      <c r="I44" s="1170">
        <v>16000</v>
      </c>
      <c r="J44" s="1171">
        <f t="shared" si="1"/>
        <v>15571.2</v>
      </c>
      <c r="K44" s="1172">
        <v>81</v>
      </c>
      <c r="L44" s="1174">
        <v>20</v>
      </c>
      <c r="M44" s="1173">
        <v>20.149999999999999</v>
      </c>
      <c r="N44" s="1170">
        <v>16000</v>
      </c>
      <c r="O44" s="1171">
        <f t="shared" si="2"/>
        <v>15571.2</v>
      </c>
      <c r="P44" s="1175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1176">
        <v>18</v>
      </c>
      <c r="B45" s="1176">
        <v>4.1500000000000004</v>
      </c>
      <c r="C45" s="1177">
        <v>4.3</v>
      </c>
      <c r="D45" s="1178">
        <v>16000</v>
      </c>
      <c r="E45" s="1179">
        <f t="shared" si="0"/>
        <v>15571.2</v>
      </c>
      <c r="F45" s="1180">
        <v>50</v>
      </c>
      <c r="G45" s="1181">
        <v>12.15</v>
      </c>
      <c r="H45" s="1177">
        <v>12.3</v>
      </c>
      <c r="I45" s="1178">
        <v>16000</v>
      </c>
      <c r="J45" s="1179">
        <f t="shared" si="1"/>
        <v>15571.2</v>
      </c>
      <c r="K45" s="1180">
        <v>82</v>
      </c>
      <c r="L45" s="1177">
        <v>20.149999999999999</v>
      </c>
      <c r="M45" s="1181">
        <v>20.3</v>
      </c>
      <c r="N45" s="1178">
        <v>16000</v>
      </c>
      <c r="O45" s="1179">
        <f t="shared" si="2"/>
        <v>15571.2</v>
      </c>
      <c r="P45" s="1182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1183">
        <v>19</v>
      </c>
      <c r="B46" s="1184">
        <v>4.3</v>
      </c>
      <c r="C46" s="1185">
        <v>4.45</v>
      </c>
      <c r="D46" s="1186">
        <v>16000</v>
      </c>
      <c r="E46" s="1187">
        <f t="shared" si="0"/>
        <v>15571.2</v>
      </c>
      <c r="F46" s="1188">
        <v>51</v>
      </c>
      <c r="G46" s="1189">
        <v>12.3</v>
      </c>
      <c r="H46" s="1190">
        <v>12.45</v>
      </c>
      <c r="I46" s="1186">
        <v>16000</v>
      </c>
      <c r="J46" s="1187">
        <f t="shared" si="1"/>
        <v>15571.2</v>
      </c>
      <c r="K46" s="1188">
        <v>83</v>
      </c>
      <c r="L46" s="1190">
        <v>20.3</v>
      </c>
      <c r="M46" s="1189">
        <v>20.45</v>
      </c>
      <c r="N46" s="1186">
        <v>16000</v>
      </c>
      <c r="O46" s="1187">
        <f t="shared" si="2"/>
        <v>15571.2</v>
      </c>
      <c r="P46" s="1191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1192">
        <v>20</v>
      </c>
      <c r="B47" s="1192">
        <v>4.45</v>
      </c>
      <c r="C47" s="1193">
        <v>5</v>
      </c>
      <c r="D47" s="1194">
        <v>16000</v>
      </c>
      <c r="E47" s="1195">
        <f t="shared" si="0"/>
        <v>15571.2</v>
      </c>
      <c r="F47" s="1196">
        <v>52</v>
      </c>
      <c r="G47" s="1197">
        <v>12.45</v>
      </c>
      <c r="H47" s="1193">
        <v>13</v>
      </c>
      <c r="I47" s="1194">
        <v>16000</v>
      </c>
      <c r="J47" s="1195">
        <f t="shared" si="1"/>
        <v>15571.2</v>
      </c>
      <c r="K47" s="1196">
        <v>84</v>
      </c>
      <c r="L47" s="1193">
        <v>20.45</v>
      </c>
      <c r="M47" s="1197">
        <v>21</v>
      </c>
      <c r="N47" s="1194">
        <v>16000</v>
      </c>
      <c r="O47" s="1195">
        <f t="shared" si="2"/>
        <v>15571.2</v>
      </c>
      <c r="P47" s="1198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1199">
        <v>21</v>
      </c>
      <c r="B48" s="1200">
        <v>5</v>
      </c>
      <c r="C48" s="1201">
        <v>5.15</v>
      </c>
      <c r="D48" s="1202">
        <v>16000</v>
      </c>
      <c r="E48" s="1203">
        <f t="shared" si="0"/>
        <v>15571.2</v>
      </c>
      <c r="F48" s="1204">
        <v>53</v>
      </c>
      <c r="G48" s="1200">
        <v>13</v>
      </c>
      <c r="H48" s="1205">
        <v>13.15</v>
      </c>
      <c r="I48" s="1202">
        <v>16000</v>
      </c>
      <c r="J48" s="1203">
        <f t="shared" si="1"/>
        <v>15571.2</v>
      </c>
      <c r="K48" s="1204">
        <v>85</v>
      </c>
      <c r="L48" s="1205">
        <v>21</v>
      </c>
      <c r="M48" s="1200">
        <v>21.15</v>
      </c>
      <c r="N48" s="1202">
        <v>16000</v>
      </c>
      <c r="O48" s="1203">
        <f t="shared" si="2"/>
        <v>15571.2</v>
      </c>
      <c r="P48" s="1206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1207">
        <v>22</v>
      </c>
      <c r="B49" s="1208">
        <v>5.15</v>
      </c>
      <c r="C49" s="1209">
        <v>5.3</v>
      </c>
      <c r="D49" s="1210">
        <v>16000</v>
      </c>
      <c r="E49" s="1211">
        <f t="shared" si="0"/>
        <v>15571.2</v>
      </c>
      <c r="F49" s="1212">
        <v>54</v>
      </c>
      <c r="G49" s="1213">
        <v>13.15</v>
      </c>
      <c r="H49" s="1209">
        <v>13.3</v>
      </c>
      <c r="I49" s="1210">
        <v>16000</v>
      </c>
      <c r="J49" s="1211">
        <f t="shared" si="1"/>
        <v>15571.2</v>
      </c>
      <c r="K49" s="1212">
        <v>86</v>
      </c>
      <c r="L49" s="1209">
        <v>21.15</v>
      </c>
      <c r="M49" s="1213">
        <v>21.3</v>
      </c>
      <c r="N49" s="1210">
        <v>16000</v>
      </c>
      <c r="O49" s="1211">
        <f t="shared" si="2"/>
        <v>15571.2</v>
      </c>
      <c r="P49" s="1214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1215">
        <v>23</v>
      </c>
      <c r="B50" s="1216">
        <v>5.3</v>
      </c>
      <c r="C50" s="1217">
        <v>5.45</v>
      </c>
      <c r="D50" s="1218">
        <v>16000</v>
      </c>
      <c r="E50" s="1219">
        <f t="shared" si="0"/>
        <v>15571.2</v>
      </c>
      <c r="F50" s="1220">
        <v>55</v>
      </c>
      <c r="G50" s="1216">
        <v>13.3</v>
      </c>
      <c r="H50" s="1221">
        <v>13.45</v>
      </c>
      <c r="I50" s="1218">
        <v>16000</v>
      </c>
      <c r="J50" s="1219">
        <f t="shared" si="1"/>
        <v>15571.2</v>
      </c>
      <c r="K50" s="1220">
        <v>87</v>
      </c>
      <c r="L50" s="1221">
        <v>21.3</v>
      </c>
      <c r="M50" s="1216">
        <v>21.45</v>
      </c>
      <c r="N50" s="1218">
        <v>16000</v>
      </c>
      <c r="O50" s="1219">
        <f t="shared" si="2"/>
        <v>15571.2</v>
      </c>
      <c r="P50" s="1222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1223">
        <v>24</v>
      </c>
      <c r="B51" s="1224">
        <v>5.45</v>
      </c>
      <c r="C51" s="1225">
        <v>6</v>
      </c>
      <c r="D51" s="1226">
        <v>16000</v>
      </c>
      <c r="E51" s="1227">
        <f t="shared" si="0"/>
        <v>15571.2</v>
      </c>
      <c r="F51" s="1228">
        <v>56</v>
      </c>
      <c r="G51" s="1229">
        <v>13.45</v>
      </c>
      <c r="H51" s="1225">
        <v>14</v>
      </c>
      <c r="I51" s="1226">
        <v>16000</v>
      </c>
      <c r="J51" s="1227">
        <f t="shared" si="1"/>
        <v>15571.2</v>
      </c>
      <c r="K51" s="1228">
        <v>88</v>
      </c>
      <c r="L51" s="1225">
        <v>21.45</v>
      </c>
      <c r="M51" s="1229">
        <v>22</v>
      </c>
      <c r="N51" s="1226">
        <v>16000</v>
      </c>
      <c r="O51" s="1227">
        <f t="shared" si="2"/>
        <v>15571.2</v>
      </c>
      <c r="P51" s="1230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1231">
        <v>25</v>
      </c>
      <c r="B52" s="1232">
        <v>6</v>
      </c>
      <c r="C52" s="1233">
        <v>6.15</v>
      </c>
      <c r="D52" s="1234">
        <v>16000</v>
      </c>
      <c r="E52" s="1235">
        <f t="shared" si="0"/>
        <v>15571.2</v>
      </c>
      <c r="F52" s="1236">
        <v>57</v>
      </c>
      <c r="G52" s="1232">
        <v>14</v>
      </c>
      <c r="H52" s="1237">
        <v>14.15</v>
      </c>
      <c r="I52" s="1234">
        <v>16000</v>
      </c>
      <c r="J52" s="1235">
        <f t="shared" si="1"/>
        <v>15571.2</v>
      </c>
      <c r="K52" s="1236">
        <v>89</v>
      </c>
      <c r="L52" s="1237">
        <v>22</v>
      </c>
      <c r="M52" s="1232">
        <v>22.15</v>
      </c>
      <c r="N52" s="1234">
        <v>16000</v>
      </c>
      <c r="O52" s="1235">
        <f t="shared" si="2"/>
        <v>15571.2</v>
      </c>
      <c r="P52" s="1238"/>
      <c r="Q52" s="1" t="s">
        <v>163</v>
      </c>
      <c r="R52" s="1"/>
      <c r="S52" s="10733">
        <f>AVERAGE(S28:S51)</f>
        <v>16000</v>
      </c>
    </row>
    <row r="53" spans="1:19" x14ac:dyDescent="0.2">
      <c r="A53" s="1239">
        <v>26</v>
      </c>
      <c r="B53" s="1240">
        <v>6.15</v>
      </c>
      <c r="C53" s="1241">
        <v>6.3</v>
      </c>
      <c r="D53" s="1242">
        <v>16000</v>
      </c>
      <c r="E53" s="1243">
        <f t="shared" si="0"/>
        <v>15571.2</v>
      </c>
      <c r="F53" s="1244">
        <v>58</v>
      </c>
      <c r="G53" s="1245">
        <v>14.15</v>
      </c>
      <c r="H53" s="1241">
        <v>14.3</v>
      </c>
      <c r="I53" s="1242">
        <v>16000</v>
      </c>
      <c r="J53" s="1243">
        <f t="shared" si="1"/>
        <v>15571.2</v>
      </c>
      <c r="K53" s="1244">
        <v>90</v>
      </c>
      <c r="L53" s="1241">
        <v>22.15</v>
      </c>
      <c r="M53" s="1245">
        <v>22.3</v>
      </c>
      <c r="N53" s="1242">
        <v>16000</v>
      </c>
      <c r="O53" s="1243">
        <f t="shared" si="2"/>
        <v>15571.2</v>
      </c>
      <c r="P53" s="1246"/>
    </row>
    <row r="54" spans="1:19" x14ac:dyDescent="0.2">
      <c r="A54" s="1247">
        <v>27</v>
      </c>
      <c r="B54" s="1248">
        <v>6.3</v>
      </c>
      <c r="C54" s="1249">
        <v>6.45</v>
      </c>
      <c r="D54" s="1250">
        <v>16000</v>
      </c>
      <c r="E54" s="1251">
        <f t="shared" si="0"/>
        <v>15571.2</v>
      </c>
      <c r="F54" s="1252">
        <v>59</v>
      </c>
      <c r="G54" s="1248">
        <v>14.3</v>
      </c>
      <c r="H54" s="1253">
        <v>14.45</v>
      </c>
      <c r="I54" s="1250">
        <v>16000</v>
      </c>
      <c r="J54" s="1251">
        <f t="shared" si="1"/>
        <v>15571.2</v>
      </c>
      <c r="K54" s="1252">
        <v>91</v>
      </c>
      <c r="L54" s="1253">
        <v>22.3</v>
      </c>
      <c r="M54" s="1248">
        <v>22.45</v>
      </c>
      <c r="N54" s="1250">
        <v>16000</v>
      </c>
      <c r="O54" s="1251">
        <f t="shared" si="2"/>
        <v>15571.2</v>
      </c>
      <c r="P54" s="1254"/>
    </row>
    <row r="55" spans="1:19" x14ac:dyDescent="0.2">
      <c r="A55" s="1255">
        <v>28</v>
      </c>
      <c r="B55" s="1256">
        <v>6.45</v>
      </c>
      <c r="C55" s="1257">
        <v>7</v>
      </c>
      <c r="D55" s="1258">
        <v>16000</v>
      </c>
      <c r="E55" s="1259">
        <f t="shared" si="0"/>
        <v>15571.2</v>
      </c>
      <c r="F55" s="1260">
        <v>60</v>
      </c>
      <c r="G55" s="1261">
        <v>14.45</v>
      </c>
      <c r="H55" s="1261">
        <v>15</v>
      </c>
      <c r="I55" s="1258">
        <v>16000</v>
      </c>
      <c r="J55" s="1259">
        <f t="shared" si="1"/>
        <v>15571.2</v>
      </c>
      <c r="K55" s="1260">
        <v>92</v>
      </c>
      <c r="L55" s="1257">
        <v>22.45</v>
      </c>
      <c r="M55" s="1261">
        <v>23</v>
      </c>
      <c r="N55" s="1258">
        <v>16000</v>
      </c>
      <c r="O55" s="1259">
        <f t="shared" si="2"/>
        <v>15571.2</v>
      </c>
      <c r="P55" s="1262"/>
    </row>
    <row r="56" spans="1:19" x14ac:dyDescent="0.2">
      <c r="A56" s="1263">
        <v>29</v>
      </c>
      <c r="B56" s="1264">
        <v>7</v>
      </c>
      <c r="C56" s="1265">
        <v>7.15</v>
      </c>
      <c r="D56" s="1266">
        <v>16000</v>
      </c>
      <c r="E56" s="1267">
        <f t="shared" si="0"/>
        <v>15571.2</v>
      </c>
      <c r="F56" s="1268">
        <v>61</v>
      </c>
      <c r="G56" s="1264">
        <v>15</v>
      </c>
      <c r="H56" s="1264">
        <v>15.15</v>
      </c>
      <c r="I56" s="1266">
        <v>16000</v>
      </c>
      <c r="J56" s="1267">
        <f t="shared" si="1"/>
        <v>15571.2</v>
      </c>
      <c r="K56" s="1268">
        <v>93</v>
      </c>
      <c r="L56" s="1269">
        <v>23</v>
      </c>
      <c r="M56" s="1264">
        <v>23.15</v>
      </c>
      <c r="N56" s="1266">
        <v>16000</v>
      </c>
      <c r="O56" s="1267">
        <f t="shared" si="2"/>
        <v>15571.2</v>
      </c>
      <c r="P56" s="1270"/>
    </row>
    <row r="57" spans="1:19" x14ac:dyDescent="0.2">
      <c r="A57" s="1271">
        <v>30</v>
      </c>
      <c r="B57" s="1272">
        <v>7.15</v>
      </c>
      <c r="C57" s="1273">
        <v>7.3</v>
      </c>
      <c r="D57" s="1274">
        <v>16000</v>
      </c>
      <c r="E57" s="1275">
        <f t="shared" si="0"/>
        <v>15571.2</v>
      </c>
      <c r="F57" s="1276">
        <v>62</v>
      </c>
      <c r="G57" s="1277">
        <v>15.15</v>
      </c>
      <c r="H57" s="1277">
        <v>15.3</v>
      </c>
      <c r="I57" s="1274">
        <v>16000</v>
      </c>
      <c r="J57" s="1275">
        <f t="shared" si="1"/>
        <v>15571.2</v>
      </c>
      <c r="K57" s="1276">
        <v>94</v>
      </c>
      <c r="L57" s="1277">
        <v>23.15</v>
      </c>
      <c r="M57" s="1277">
        <v>23.3</v>
      </c>
      <c r="N57" s="1274">
        <v>16000</v>
      </c>
      <c r="O57" s="1275">
        <f t="shared" si="2"/>
        <v>15571.2</v>
      </c>
      <c r="P57" s="1278"/>
    </row>
    <row r="58" spans="1:19" x14ac:dyDescent="0.2">
      <c r="A58" s="1279">
        <v>31</v>
      </c>
      <c r="B58" s="1280">
        <v>7.3</v>
      </c>
      <c r="C58" s="1281">
        <v>7.45</v>
      </c>
      <c r="D58" s="1282">
        <v>16000</v>
      </c>
      <c r="E58" s="1283">
        <f t="shared" si="0"/>
        <v>15571.2</v>
      </c>
      <c r="F58" s="1284">
        <v>63</v>
      </c>
      <c r="G58" s="1280">
        <v>15.3</v>
      </c>
      <c r="H58" s="1280">
        <v>15.45</v>
      </c>
      <c r="I58" s="1282">
        <v>16000</v>
      </c>
      <c r="J58" s="1283">
        <f t="shared" si="1"/>
        <v>15571.2</v>
      </c>
      <c r="K58" s="1284">
        <v>95</v>
      </c>
      <c r="L58" s="1280">
        <v>23.3</v>
      </c>
      <c r="M58" s="1280">
        <v>23.45</v>
      </c>
      <c r="N58" s="1282">
        <v>16000</v>
      </c>
      <c r="O58" s="1283">
        <f t="shared" si="2"/>
        <v>15571.2</v>
      </c>
      <c r="P58" s="1285"/>
    </row>
    <row r="59" spans="1:19" x14ac:dyDescent="0.2">
      <c r="A59" s="1286">
        <v>32</v>
      </c>
      <c r="B59" s="1287">
        <v>7.45</v>
      </c>
      <c r="C59" s="1288">
        <v>8</v>
      </c>
      <c r="D59" s="1289">
        <v>16000</v>
      </c>
      <c r="E59" s="1290">
        <f t="shared" si="0"/>
        <v>15571.2</v>
      </c>
      <c r="F59" s="1291">
        <v>64</v>
      </c>
      <c r="G59" s="1292">
        <v>15.45</v>
      </c>
      <c r="H59" s="1292">
        <v>16</v>
      </c>
      <c r="I59" s="1289">
        <v>16000</v>
      </c>
      <c r="J59" s="1290">
        <f t="shared" si="1"/>
        <v>15571.2</v>
      </c>
      <c r="K59" s="1291">
        <v>96</v>
      </c>
      <c r="L59" s="1292">
        <v>23.45</v>
      </c>
      <c r="M59" s="1292">
        <v>24</v>
      </c>
      <c r="N59" s="1289">
        <v>16000</v>
      </c>
      <c r="O59" s="1290">
        <f t="shared" si="2"/>
        <v>15571.2</v>
      </c>
      <c r="P59" s="1293"/>
    </row>
    <row r="60" spans="1:19" x14ac:dyDescent="0.2">
      <c r="A60" s="1294" t="s">
        <v>27</v>
      </c>
      <c r="B60" s="1295"/>
      <c r="C60" s="1295"/>
      <c r="D60" s="1296">
        <f>SUM(D28:D59)</f>
        <v>512000</v>
      </c>
      <c r="E60" s="1297">
        <f>SUM(E28:E59)</f>
        <v>498278.40000000026</v>
      </c>
      <c r="F60" s="1295"/>
      <c r="G60" s="1295"/>
      <c r="H60" s="1295"/>
      <c r="I60" s="1296">
        <f>SUM(I28:I59)</f>
        <v>512000</v>
      </c>
      <c r="J60" s="1297">
        <f>SUM(J28:J59)</f>
        <v>498278.40000000026</v>
      </c>
      <c r="K60" s="1295"/>
      <c r="L60" s="1295"/>
      <c r="M60" s="1295"/>
      <c r="N60" s="1295">
        <f>SUM(N28:N59)</f>
        <v>512000</v>
      </c>
      <c r="O60" s="1297">
        <f>SUM(O28:O59)</f>
        <v>498278.40000000026</v>
      </c>
      <c r="P60" s="1298"/>
    </row>
    <row r="64" spans="1:19" x14ac:dyDescent="0.2">
      <c r="A64" t="s">
        <v>39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1299"/>
      <c r="B66" s="1300"/>
      <c r="C66" s="1300"/>
      <c r="D66" s="1301"/>
      <c r="E66" s="1300"/>
      <c r="F66" s="1300"/>
      <c r="G66" s="1300"/>
      <c r="H66" s="1300"/>
      <c r="I66" s="1301"/>
      <c r="J66" s="1302"/>
      <c r="K66" s="1300"/>
      <c r="L66" s="1300"/>
      <c r="M66" s="1300"/>
      <c r="N66" s="1300"/>
      <c r="O66" s="1300"/>
      <c r="P66" s="1303"/>
    </row>
    <row r="67" spans="1:16" x14ac:dyDescent="0.2">
      <c r="A67" s="1304" t="s">
        <v>28</v>
      </c>
      <c r="B67" s="1305"/>
      <c r="C67" s="1305"/>
      <c r="D67" s="1306"/>
      <c r="E67" s="1307"/>
      <c r="F67" s="1305"/>
      <c r="G67" s="1305"/>
      <c r="H67" s="1307"/>
      <c r="I67" s="1306"/>
      <c r="J67" s="1308"/>
      <c r="K67" s="1305"/>
      <c r="L67" s="1305"/>
      <c r="M67" s="1305"/>
      <c r="N67" s="1305"/>
      <c r="O67" s="1305"/>
      <c r="P67" s="1309"/>
    </row>
    <row r="68" spans="1:16" x14ac:dyDescent="0.2">
      <c r="A68" s="1310"/>
      <c r="B68" s="1311"/>
      <c r="C68" s="1311"/>
      <c r="D68" s="1311"/>
      <c r="E68" s="1311"/>
      <c r="F68" s="1311"/>
      <c r="G68" s="1311"/>
      <c r="H68" s="1311"/>
      <c r="I68" s="1311"/>
      <c r="J68" s="1311"/>
      <c r="K68" s="1311"/>
      <c r="L68" s="1312"/>
      <c r="M68" s="1312"/>
      <c r="N68" s="1312"/>
      <c r="O68" s="1312"/>
      <c r="P68" s="1313"/>
    </row>
    <row r="69" spans="1:16" x14ac:dyDescent="0.2">
      <c r="A69" s="1314"/>
      <c r="B69" s="1315"/>
      <c r="C69" s="1315"/>
      <c r="D69" s="1316"/>
      <c r="E69" s="1317"/>
      <c r="F69" s="1315"/>
      <c r="G69" s="1315"/>
      <c r="H69" s="1317"/>
      <c r="I69" s="1316"/>
      <c r="J69" s="1318"/>
      <c r="K69" s="1315"/>
      <c r="L69" s="1315"/>
      <c r="M69" s="1315"/>
      <c r="N69" s="1315"/>
      <c r="O69" s="1315"/>
      <c r="P69" s="1319"/>
    </row>
    <row r="70" spans="1:16" x14ac:dyDescent="0.2">
      <c r="A70" s="1320"/>
      <c r="B70" s="1321"/>
      <c r="C70" s="1321"/>
      <c r="D70" s="1322"/>
      <c r="E70" s="1323"/>
      <c r="F70" s="1321"/>
      <c r="G70" s="1321"/>
      <c r="H70" s="1323"/>
      <c r="I70" s="1322"/>
      <c r="J70" s="1321"/>
      <c r="K70" s="1321"/>
      <c r="L70" s="1321"/>
      <c r="M70" s="1321"/>
      <c r="N70" s="1321"/>
      <c r="O70" s="1321"/>
      <c r="P70" s="1324"/>
    </row>
    <row r="71" spans="1:16" x14ac:dyDescent="0.2">
      <c r="A71" s="1325"/>
      <c r="B71" s="1326"/>
      <c r="C71" s="1326"/>
      <c r="D71" s="1327"/>
      <c r="E71" s="1328"/>
      <c r="F71" s="1326"/>
      <c r="G71" s="1326"/>
      <c r="H71" s="1328"/>
      <c r="I71" s="1327"/>
      <c r="J71" s="1326"/>
      <c r="K71" s="1326"/>
      <c r="L71" s="1326"/>
      <c r="M71" s="1326"/>
      <c r="N71" s="1326"/>
      <c r="O71" s="1326"/>
      <c r="P71" s="1329"/>
    </row>
    <row r="72" spans="1:16" x14ac:dyDescent="0.2">
      <c r="A72" s="1330"/>
      <c r="B72" s="1331"/>
      <c r="C72" s="1331"/>
      <c r="D72" s="1332"/>
      <c r="E72" s="1333"/>
      <c r="F72" s="1331"/>
      <c r="G72" s="1331"/>
      <c r="H72" s="1333"/>
      <c r="I72" s="1332"/>
      <c r="J72" s="1331"/>
      <c r="K72" s="1331"/>
      <c r="L72" s="1331"/>
      <c r="M72" s="1331" t="s">
        <v>29</v>
      </c>
      <c r="N72" s="1331"/>
      <c r="O72" s="1331"/>
      <c r="P72" s="1334"/>
    </row>
    <row r="73" spans="1:16" x14ac:dyDescent="0.2">
      <c r="A73" s="1335"/>
      <c r="B73" s="1336"/>
      <c r="C73" s="1336"/>
      <c r="D73" s="1337"/>
      <c r="E73" s="1338"/>
      <c r="F73" s="1336"/>
      <c r="G73" s="1336"/>
      <c r="H73" s="1338"/>
      <c r="I73" s="1337"/>
      <c r="J73" s="1336"/>
      <c r="K73" s="1336"/>
      <c r="L73" s="1336"/>
      <c r="M73" s="1336" t="s">
        <v>30</v>
      </c>
      <c r="N73" s="1336"/>
      <c r="O73" s="1336"/>
      <c r="P73" s="1339"/>
    </row>
    <row r="74" spans="1:16" ht="15.75" x14ac:dyDescent="0.25">
      <c r="E74" s="1340"/>
      <c r="H74" s="1340"/>
    </row>
    <row r="75" spans="1:16" ht="15.75" x14ac:dyDescent="0.25">
      <c r="C75" s="1341"/>
      <c r="E75" s="1342"/>
      <c r="H75" s="1342"/>
    </row>
    <row r="76" spans="1:16" ht="15.75" x14ac:dyDescent="0.25">
      <c r="E76" s="1343"/>
      <c r="H76" s="1343"/>
    </row>
    <row r="77" spans="1:16" ht="15.75" x14ac:dyDescent="0.25">
      <c r="E77" s="1344"/>
      <c r="H77" s="1344"/>
    </row>
    <row r="78" spans="1:16" ht="15.75" x14ac:dyDescent="0.25">
      <c r="E78" s="1345"/>
      <c r="H78" s="1345"/>
    </row>
    <row r="79" spans="1:16" ht="15.75" x14ac:dyDescent="0.25">
      <c r="E79" s="1346"/>
      <c r="H79" s="1346"/>
    </row>
    <row r="80" spans="1:16" ht="15.75" x14ac:dyDescent="0.25">
      <c r="E80" s="1347"/>
      <c r="H80" s="1347"/>
    </row>
    <row r="81" spans="5:13" ht="15.75" x14ac:dyDescent="0.25">
      <c r="E81" s="1348"/>
      <c r="H81" s="1348"/>
    </row>
    <row r="82" spans="5:13" ht="15.75" x14ac:dyDescent="0.25">
      <c r="E82" s="1349"/>
      <c r="H82" s="1349"/>
    </row>
    <row r="83" spans="5:13" ht="15.75" x14ac:dyDescent="0.25">
      <c r="E83" s="1350"/>
      <c r="H83" s="1350"/>
    </row>
    <row r="84" spans="5:13" ht="15.75" x14ac:dyDescent="0.25">
      <c r="E84" s="1351"/>
      <c r="H84" s="1351"/>
    </row>
    <row r="85" spans="5:13" ht="15.75" x14ac:dyDescent="0.25">
      <c r="E85" s="1352"/>
      <c r="H85" s="1352"/>
    </row>
    <row r="86" spans="5:13" ht="15.75" x14ac:dyDescent="0.25">
      <c r="E86" s="1353"/>
      <c r="H86" s="1353"/>
    </row>
    <row r="87" spans="5:13" ht="15.75" x14ac:dyDescent="0.25">
      <c r="E87" s="1354"/>
      <c r="H87" s="1354"/>
    </row>
    <row r="88" spans="5:13" ht="15.75" x14ac:dyDescent="0.25">
      <c r="E88" s="1355"/>
      <c r="H88" s="1355"/>
    </row>
    <row r="89" spans="5:13" ht="15.75" x14ac:dyDescent="0.25">
      <c r="E89" s="1356"/>
      <c r="H89" s="1356"/>
    </row>
    <row r="90" spans="5:13" ht="15.75" x14ac:dyDescent="0.25">
      <c r="E90" s="1357"/>
      <c r="H90" s="1357"/>
    </row>
    <row r="91" spans="5:13" ht="15.75" x14ac:dyDescent="0.25">
      <c r="E91" s="1358"/>
      <c r="H91" s="1358"/>
    </row>
    <row r="92" spans="5:13" ht="15.75" x14ac:dyDescent="0.25">
      <c r="E92" s="1359"/>
      <c r="H92" s="1359"/>
    </row>
    <row r="93" spans="5:13" ht="15.75" x14ac:dyDescent="0.25">
      <c r="E93" s="1360"/>
      <c r="H93" s="1360"/>
    </row>
    <row r="94" spans="5:13" ht="15.75" x14ac:dyDescent="0.25">
      <c r="E94" s="1361"/>
      <c r="H94" s="1361"/>
    </row>
    <row r="95" spans="5:13" ht="15.75" x14ac:dyDescent="0.25">
      <c r="E95" s="1362"/>
      <c r="H95" s="1362"/>
    </row>
    <row r="96" spans="5:13" ht="15.75" x14ac:dyDescent="0.25">
      <c r="E96" s="1363"/>
      <c r="H96" s="1363"/>
      <c r="M96" s="1364" t="s">
        <v>8</v>
      </c>
    </row>
    <row r="97" spans="5:14" ht="15.75" x14ac:dyDescent="0.25">
      <c r="E97" s="1365"/>
      <c r="H97" s="1365"/>
    </row>
    <row r="98" spans="5:14" ht="15.75" x14ac:dyDescent="0.25">
      <c r="E98" s="1366"/>
      <c r="H98" s="1366"/>
    </row>
    <row r="99" spans="5:14" ht="15.75" x14ac:dyDescent="0.25">
      <c r="E99" s="1367"/>
      <c r="H99" s="1367"/>
    </row>
    <row r="101" spans="5:14" x14ac:dyDescent="0.2">
      <c r="N101" s="1368"/>
    </row>
    <row r="126" spans="4:4" x14ac:dyDescent="0.2">
      <c r="D126" s="1369"/>
    </row>
  </sheetData>
  <mergeCells count="1">
    <mergeCell ref="Q27:R27"/>
  </mergeCells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1"/>
  </cols>
  <sheetData>
    <row r="1" spans="1:16" ht="12.75" customHeight="1" x14ac:dyDescent="0.2">
      <c r="A1" s="8754"/>
      <c r="B1" s="8755"/>
      <c r="C1" s="8755"/>
      <c r="D1" s="8756"/>
      <c r="E1" s="8755"/>
      <c r="F1" s="8755"/>
      <c r="G1" s="8755"/>
      <c r="H1" s="8755"/>
      <c r="I1" s="8756"/>
      <c r="J1" s="8755"/>
      <c r="K1" s="8755"/>
      <c r="L1" s="8755"/>
      <c r="M1" s="8755"/>
      <c r="N1" s="8755"/>
      <c r="O1" s="8755"/>
      <c r="P1" s="8757"/>
    </row>
    <row r="2" spans="1:16" ht="12.75" customHeight="1" x14ac:dyDescent="0.2">
      <c r="A2" s="10502" t="s">
        <v>0</v>
      </c>
      <c r="B2" s="10503"/>
      <c r="C2" s="10503"/>
      <c r="D2" s="10503"/>
      <c r="E2" s="10503"/>
      <c r="F2" s="10503"/>
      <c r="G2" s="10503"/>
      <c r="H2" s="10503"/>
      <c r="I2" s="10503"/>
      <c r="J2" s="10503"/>
      <c r="K2" s="10503"/>
      <c r="L2" s="10503"/>
      <c r="M2" s="10503"/>
      <c r="N2" s="10503"/>
      <c r="O2" s="10503"/>
      <c r="P2" s="10504"/>
    </row>
    <row r="3" spans="1:16" ht="12.75" customHeight="1" x14ac:dyDescent="0.2">
      <c r="A3" s="8761"/>
      <c r="B3" s="8762"/>
      <c r="C3" s="8762"/>
      <c r="D3" s="8762"/>
      <c r="E3" s="8762"/>
      <c r="F3" s="8762"/>
      <c r="G3" s="8762"/>
      <c r="H3" s="8762"/>
      <c r="I3" s="8762"/>
      <c r="J3" s="8762"/>
      <c r="K3" s="8762"/>
      <c r="L3" s="8762"/>
      <c r="M3" s="8762"/>
      <c r="N3" s="8762"/>
      <c r="O3" s="8762"/>
      <c r="P3" s="8763"/>
    </row>
    <row r="4" spans="1:16" ht="12.75" customHeight="1" x14ac:dyDescent="0.2">
      <c r="A4" s="8764" t="s">
        <v>157</v>
      </c>
      <c r="B4" s="8765"/>
      <c r="C4" s="8765"/>
      <c r="D4" s="8765"/>
      <c r="E4" s="8765"/>
      <c r="F4" s="8765"/>
      <c r="G4" s="8765"/>
      <c r="H4" s="8765"/>
      <c r="I4" s="8765"/>
      <c r="J4" s="8766"/>
      <c r="K4" s="8767"/>
      <c r="L4" s="8767"/>
      <c r="M4" s="8767"/>
      <c r="N4" s="8767"/>
      <c r="O4" s="8767"/>
      <c r="P4" s="8763"/>
    </row>
    <row r="5" spans="1:16" ht="12.75" customHeight="1" x14ac:dyDescent="0.2">
      <c r="A5" s="8768"/>
      <c r="B5" s="8767"/>
      <c r="C5" s="8767"/>
      <c r="D5" s="8769"/>
      <c r="E5" s="8767"/>
      <c r="F5" s="8767"/>
      <c r="G5" s="8767"/>
      <c r="H5" s="8767"/>
      <c r="I5" s="8769"/>
      <c r="J5" s="8767"/>
      <c r="K5" s="8767"/>
      <c r="L5" s="8767"/>
      <c r="M5" s="8767"/>
      <c r="N5" s="8767"/>
      <c r="O5" s="8767"/>
      <c r="P5" s="8763"/>
    </row>
    <row r="6" spans="1:16" ht="12.75" customHeight="1" x14ac:dyDescent="0.2">
      <c r="A6" s="8768" t="s">
        <v>2</v>
      </c>
      <c r="B6" s="8767"/>
      <c r="C6" s="8767"/>
      <c r="D6" s="8769"/>
      <c r="E6" s="8767"/>
      <c r="F6" s="8767"/>
      <c r="G6" s="8767"/>
      <c r="H6" s="8767"/>
      <c r="I6" s="8769"/>
      <c r="J6" s="8767"/>
      <c r="K6" s="8767"/>
      <c r="L6" s="8767"/>
      <c r="M6" s="8767"/>
      <c r="N6" s="8767"/>
      <c r="O6" s="8767"/>
      <c r="P6" s="8763"/>
    </row>
    <row r="7" spans="1:16" ht="12.75" customHeight="1" x14ac:dyDescent="0.2">
      <c r="A7" s="8768" t="s">
        <v>3</v>
      </c>
      <c r="B7" s="8767"/>
      <c r="C7" s="8767"/>
      <c r="D7" s="8769"/>
      <c r="E7" s="8767"/>
      <c r="F7" s="8767"/>
      <c r="G7" s="8767"/>
      <c r="H7" s="8767"/>
      <c r="I7" s="8769"/>
      <c r="J7" s="8767"/>
      <c r="K7" s="8767"/>
      <c r="L7" s="8767"/>
      <c r="M7" s="8767"/>
      <c r="N7" s="8767"/>
      <c r="O7" s="8767"/>
      <c r="P7" s="8763"/>
    </row>
    <row r="8" spans="1:16" ht="12.75" customHeight="1" x14ac:dyDescent="0.2">
      <c r="A8" s="8768" t="s">
        <v>4</v>
      </c>
      <c r="B8" s="8767"/>
      <c r="C8" s="8767"/>
      <c r="D8" s="8769"/>
      <c r="E8" s="8767"/>
      <c r="F8" s="8767"/>
      <c r="G8" s="8767"/>
      <c r="H8" s="8767"/>
      <c r="I8" s="8769"/>
      <c r="J8" s="8767"/>
      <c r="K8" s="8767"/>
      <c r="L8" s="8767"/>
      <c r="M8" s="8767"/>
      <c r="N8" s="8767"/>
      <c r="O8" s="8767"/>
      <c r="P8" s="8763"/>
    </row>
    <row r="9" spans="1:16" ht="12.75" customHeight="1" x14ac:dyDescent="0.2">
      <c r="A9" s="10505" t="s">
        <v>5</v>
      </c>
      <c r="B9" s="10506"/>
      <c r="C9" s="10506"/>
      <c r="D9" s="10507"/>
      <c r="E9" s="10506"/>
      <c r="F9" s="10506"/>
      <c r="G9" s="10506"/>
      <c r="H9" s="10506"/>
      <c r="I9" s="10507"/>
      <c r="J9" s="10506"/>
      <c r="K9" s="10506"/>
      <c r="L9" s="10506"/>
      <c r="M9" s="10506"/>
      <c r="N9" s="10506"/>
      <c r="O9" s="10506"/>
      <c r="P9" s="10508"/>
    </row>
    <row r="10" spans="1:16" ht="12.75" customHeight="1" x14ac:dyDescent="0.2">
      <c r="A10" s="8768" t="s">
        <v>6</v>
      </c>
      <c r="B10" s="8767"/>
      <c r="C10" s="8767"/>
      <c r="D10" s="8769"/>
      <c r="E10" s="8767"/>
      <c r="F10" s="8767"/>
      <c r="G10" s="8767"/>
      <c r="H10" s="8767"/>
      <c r="I10" s="8769"/>
      <c r="J10" s="8767"/>
      <c r="K10" s="8767"/>
      <c r="L10" s="8767"/>
      <c r="M10" s="8767"/>
      <c r="N10" s="8767"/>
      <c r="O10" s="8767"/>
      <c r="P10" s="8763"/>
    </row>
    <row r="11" spans="1:16" ht="12.75" customHeight="1" x14ac:dyDescent="0.2">
      <c r="A11" s="8768"/>
      <c r="B11" s="8767"/>
      <c r="C11" s="8767"/>
      <c r="D11" s="8769"/>
      <c r="E11" s="8767"/>
      <c r="F11" s="8767"/>
      <c r="G11" s="8336"/>
      <c r="H11" s="8767"/>
      <c r="I11" s="8769"/>
      <c r="J11" s="8767"/>
      <c r="K11" s="8767"/>
      <c r="L11" s="8767"/>
      <c r="M11" s="8767"/>
      <c r="N11" s="8767"/>
      <c r="O11" s="8767"/>
      <c r="P11" s="8763"/>
    </row>
    <row r="12" spans="1:16" ht="12.75" customHeight="1" x14ac:dyDescent="0.2">
      <c r="A12" s="10509" t="s">
        <v>158</v>
      </c>
      <c r="B12" s="10510"/>
      <c r="C12" s="10510"/>
      <c r="D12" s="10511"/>
      <c r="E12" s="10510" t="s">
        <v>8</v>
      </c>
      <c r="F12" s="10510"/>
      <c r="G12" s="10510"/>
      <c r="H12" s="10510"/>
      <c r="I12" s="10511"/>
      <c r="J12" s="10510"/>
      <c r="K12" s="10510"/>
      <c r="L12" s="10510"/>
      <c r="M12" s="10510"/>
      <c r="N12" s="10512" t="s">
        <v>159</v>
      </c>
      <c r="O12" s="10510"/>
      <c r="P12" s="10513"/>
    </row>
    <row r="13" spans="1:16" ht="12.75" customHeight="1" x14ac:dyDescent="0.2">
      <c r="A13" s="8768"/>
      <c r="B13" s="8767"/>
      <c r="C13" s="8767"/>
      <c r="D13" s="8769"/>
      <c r="E13" s="8767"/>
      <c r="F13" s="8767"/>
      <c r="G13" s="8767"/>
      <c r="H13" s="8767"/>
      <c r="I13" s="8769"/>
      <c r="J13" s="8767"/>
      <c r="K13" s="8767"/>
      <c r="L13" s="8767"/>
      <c r="M13" s="8767"/>
      <c r="N13" s="8767"/>
      <c r="O13" s="8767"/>
      <c r="P13" s="8763"/>
    </row>
    <row r="14" spans="1:16" ht="12.75" customHeight="1" x14ac:dyDescent="0.2">
      <c r="A14" s="10514" t="s">
        <v>10</v>
      </c>
      <c r="B14" s="10515"/>
      <c r="C14" s="10515"/>
      <c r="D14" s="10516"/>
      <c r="E14" s="10515"/>
      <c r="F14" s="10515"/>
      <c r="G14" s="10515"/>
      <c r="H14" s="10515"/>
      <c r="I14" s="10516"/>
      <c r="J14" s="10515"/>
      <c r="K14" s="10515"/>
      <c r="L14" s="10515"/>
      <c r="M14" s="10515"/>
      <c r="N14" s="10517"/>
      <c r="O14" s="10518"/>
      <c r="P14" s="10519"/>
    </row>
    <row r="15" spans="1:16" ht="12.75" customHeight="1" x14ac:dyDescent="0.2">
      <c r="A15" s="8781"/>
      <c r="B15" s="8767"/>
      <c r="C15" s="8767"/>
      <c r="D15" s="8769"/>
      <c r="E15" s="8767"/>
      <c r="F15" s="8767"/>
      <c r="G15" s="8767"/>
      <c r="H15" s="8767"/>
      <c r="I15" s="8769"/>
      <c r="J15" s="8767"/>
      <c r="K15" s="8767"/>
      <c r="L15" s="8767"/>
      <c r="M15" s="8767"/>
      <c r="N15" s="8782" t="s">
        <v>11</v>
      </c>
      <c r="O15" s="8783" t="s">
        <v>12</v>
      </c>
      <c r="P15" s="8763"/>
    </row>
    <row r="16" spans="1:16" ht="12.75" customHeight="1" x14ac:dyDescent="0.2">
      <c r="A16" s="10520" t="s">
        <v>13</v>
      </c>
      <c r="B16" s="10521"/>
      <c r="C16" s="10521"/>
      <c r="D16" s="10522"/>
      <c r="E16" s="10521"/>
      <c r="F16" s="10521"/>
      <c r="G16" s="10521"/>
      <c r="H16" s="10521"/>
      <c r="I16" s="10522"/>
      <c r="J16" s="10521"/>
      <c r="K16" s="10521"/>
      <c r="L16" s="10521"/>
      <c r="M16" s="10521"/>
      <c r="N16" s="10523"/>
      <c r="O16" s="10524"/>
      <c r="P16" s="10524"/>
    </row>
    <row r="17" spans="1:47" ht="12.75" customHeight="1" x14ac:dyDescent="0.2">
      <c r="A17" s="10525" t="s">
        <v>14</v>
      </c>
      <c r="B17" s="10526"/>
      <c r="C17" s="10526"/>
      <c r="D17" s="10527"/>
      <c r="E17" s="10526"/>
      <c r="F17" s="10526"/>
      <c r="G17" s="10526"/>
      <c r="H17" s="10526"/>
      <c r="I17" s="10527"/>
      <c r="J17" s="10526"/>
      <c r="K17" s="10526"/>
      <c r="L17" s="10526"/>
      <c r="M17" s="10526"/>
      <c r="N17" s="10528" t="s">
        <v>15</v>
      </c>
      <c r="O17" s="10529" t="s">
        <v>16</v>
      </c>
      <c r="P17" s="10530"/>
    </row>
    <row r="18" spans="1:47" ht="12.75" customHeight="1" x14ac:dyDescent="0.2">
      <c r="A18" s="10531"/>
      <c r="B18" s="10532"/>
      <c r="C18" s="10532"/>
      <c r="D18" s="10533"/>
      <c r="E18" s="10532"/>
      <c r="F18" s="10532"/>
      <c r="G18" s="10532"/>
      <c r="H18" s="10532"/>
      <c r="I18" s="10533"/>
      <c r="J18" s="10532"/>
      <c r="K18" s="10532"/>
      <c r="L18" s="10532"/>
      <c r="M18" s="10532"/>
      <c r="N18" s="10534"/>
      <c r="O18" s="10535"/>
      <c r="P18" s="10536" t="s">
        <v>8</v>
      </c>
    </row>
    <row r="19" spans="1:47" ht="12.75" customHeight="1" x14ac:dyDescent="0.2">
      <c r="A19" s="8781"/>
      <c r="B19" s="8767"/>
      <c r="C19" s="8767"/>
      <c r="D19" s="8769"/>
      <c r="E19" s="8767"/>
      <c r="F19" s="8767"/>
      <c r="G19" s="8767"/>
      <c r="H19" s="8767"/>
      <c r="I19" s="8769"/>
      <c r="J19" s="8767"/>
      <c r="K19" s="8797"/>
      <c r="L19" s="8767" t="s">
        <v>17</v>
      </c>
      <c r="M19" s="8767"/>
      <c r="N19" s="8798"/>
      <c r="O19" s="8799"/>
      <c r="P19" s="8763"/>
      <c r="AU19" s="8800"/>
    </row>
    <row r="20" spans="1:47" ht="12.75" customHeight="1" x14ac:dyDescent="0.2">
      <c r="A20" s="10537"/>
      <c r="B20" s="10538"/>
      <c r="C20" s="10538"/>
      <c r="D20" s="10539"/>
      <c r="E20" s="10538"/>
      <c r="F20" s="10538"/>
      <c r="G20" s="10538"/>
      <c r="H20" s="10538"/>
      <c r="I20" s="10539"/>
      <c r="J20" s="10538"/>
      <c r="K20" s="10538"/>
      <c r="L20" s="10538"/>
      <c r="M20" s="10538"/>
      <c r="N20" s="10540"/>
      <c r="O20" s="10541"/>
      <c r="P20" s="10542"/>
    </row>
    <row r="21" spans="1:47" ht="12.75" customHeight="1" x14ac:dyDescent="0.2">
      <c r="A21" s="8768"/>
      <c r="B21" s="8767"/>
      <c r="C21" s="8762"/>
      <c r="D21" s="8762"/>
      <c r="E21" s="8767"/>
      <c r="F21" s="8767"/>
      <c r="G21" s="8767"/>
      <c r="H21" s="8767" t="s">
        <v>8</v>
      </c>
      <c r="I21" s="8769"/>
      <c r="J21" s="8767"/>
      <c r="K21" s="8767"/>
      <c r="L21" s="8767"/>
      <c r="M21" s="8767"/>
      <c r="N21" s="8803"/>
      <c r="O21" s="8804"/>
      <c r="P21" s="8763"/>
    </row>
    <row r="22" spans="1:47" ht="12.75" customHeight="1" x14ac:dyDescent="0.2">
      <c r="A22" s="8781"/>
      <c r="B22" s="8767"/>
      <c r="C22" s="8767"/>
      <c r="D22" s="8769"/>
      <c r="E22" s="8767"/>
      <c r="F22" s="8767"/>
      <c r="G22" s="8767"/>
      <c r="H22" s="8767"/>
      <c r="I22" s="8769"/>
      <c r="J22" s="8767"/>
      <c r="K22" s="8767"/>
      <c r="L22" s="8767"/>
      <c r="M22" s="8767"/>
      <c r="N22" s="8767"/>
      <c r="O22" s="8767"/>
      <c r="P22" s="8763"/>
    </row>
    <row r="23" spans="1:47" ht="12.75" customHeight="1" x14ac:dyDescent="0.2">
      <c r="A23" s="10543" t="s">
        <v>18</v>
      </c>
      <c r="B23" s="10544"/>
      <c r="C23" s="10544"/>
      <c r="D23" s="10545"/>
      <c r="E23" s="10546" t="s">
        <v>19</v>
      </c>
      <c r="F23" s="10546"/>
      <c r="G23" s="10546"/>
      <c r="H23" s="10546"/>
      <c r="I23" s="10546"/>
      <c r="J23" s="10546"/>
      <c r="K23" s="10546"/>
      <c r="L23" s="10546"/>
      <c r="M23" s="10544"/>
      <c r="N23" s="10544"/>
      <c r="O23" s="10544"/>
      <c r="P23" s="10547"/>
    </row>
    <row r="24" spans="1:47" ht="15.75" x14ac:dyDescent="0.25">
      <c r="A24" s="8781"/>
      <c r="B24" s="8767"/>
      <c r="C24" s="8767"/>
      <c r="D24" s="8769"/>
      <c r="E24" s="8806" t="s">
        <v>20</v>
      </c>
      <c r="F24" s="8806"/>
      <c r="G24" s="8806"/>
      <c r="H24" s="8806"/>
      <c r="I24" s="8806"/>
      <c r="J24" s="8806"/>
      <c r="K24" s="8806"/>
      <c r="L24" s="8806"/>
      <c r="M24" s="8767"/>
      <c r="N24" s="8767"/>
      <c r="O24" s="8767"/>
      <c r="P24" s="8763"/>
    </row>
    <row r="25" spans="1:47" ht="12.75" customHeight="1" x14ac:dyDescent="0.2">
      <c r="A25" s="8411"/>
      <c r="B25" s="8412" t="s">
        <v>21</v>
      </c>
      <c r="C25" s="8413"/>
      <c r="D25" s="8413"/>
      <c r="E25" s="8413"/>
      <c r="F25" s="8413"/>
      <c r="G25" s="8413"/>
      <c r="H25" s="8413"/>
      <c r="I25" s="8413"/>
      <c r="J25" s="8413"/>
      <c r="K25" s="8413"/>
      <c r="L25" s="8413"/>
      <c r="M25" s="8413"/>
      <c r="N25" s="8413"/>
      <c r="O25" s="8767"/>
      <c r="P25" s="8763"/>
    </row>
    <row r="26" spans="1:47" ht="12.75" customHeight="1" x14ac:dyDescent="0.2">
      <c r="A26" s="8420" t="s">
        <v>22</v>
      </c>
      <c r="B26" s="8421" t="s">
        <v>23</v>
      </c>
      <c r="C26" s="8421"/>
      <c r="D26" s="8420" t="s">
        <v>24</v>
      </c>
      <c r="E26" s="8420" t="s">
        <v>25</v>
      </c>
      <c r="F26" s="8420" t="s">
        <v>22</v>
      </c>
      <c r="G26" s="8421" t="s">
        <v>23</v>
      </c>
      <c r="H26" s="8421"/>
      <c r="I26" s="8420" t="s">
        <v>24</v>
      </c>
      <c r="J26" s="8420" t="s">
        <v>25</v>
      </c>
      <c r="K26" s="8420" t="s">
        <v>22</v>
      </c>
      <c r="L26" s="8421" t="s">
        <v>23</v>
      </c>
      <c r="M26" s="8421"/>
      <c r="N26" s="8418" t="s">
        <v>24</v>
      </c>
      <c r="O26" s="8420" t="s">
        <v>25</v>
      </c>
      <c r="P26" s="8763"/>
    </row>
    <row r="27" spans="1:47" ht="12.75" customHeight="1" x14ac:dyDescent="0.2">
      <c r="A27" s="8420"/>
      <c r="B27" s="8421" t="s">
        <v>26</v>
      </c>
      <c r="C27" s="8421" t="s">
        <v>2</v>
      </c>
      <c r="D27" s="8420"/>
      <c r="E27" s="8420"/>
      <c r="F27" s="8420"/>
      <c r="G27" s="8421" t="s">
        <v>26</v>
      </c>
      <c r="H27" s="8421" t="s">
        <v>2</v>
      </c>
      <c r="I27" s="8420"/>
      <c r="J27" s="8420"/>
      <c r="K27" s="8420"/>
      <c r="L27" s="8421" t="s">
        <v>26</v>
      </c>
      <c r="M27" s="8421" t="s">
        <v>2</v>
      </c>
      <c r="N27" s="8422"/>
      <c r="O27" s="8420"/>
      <c r="P27" s="8763"/>
      <c r="Q27" s="10730" t="s">
        <v>161</v>
      </c>
      <c r="R27" s="10731"/>
      <c r="S27" s="1" t="s">
        <v>162</v>
      </c>
    </row>
    <row r="28" spans="1:47" ht="12.75" customHeight="1" x14ac:dyDescent="0.2">
      <c r="A28" s="10548">
        <v>1</v>
      </c>
      <c r="B28" s="10549">
        <v>0</v>
      </c>
      <c r="C28" s="10550">
        <v>0.15</v>
      </c>
      <c r="D28" s="10551">
        <v>16000</v>
      </c>
      <c r="E28" s="10552">
        <f t="shared" ref="E28:E59" si="0">D28*(100-2.53)/100</f>
        <v>15595.2</v>
      </c>
      <c r="F28" s="10553">
        <v>33</v>
      </c>
      <c r="G28" s="10554">
        <v>8</v>
      </c>
      <c r="H28" s="10554">
        <v>8.15</v>
      </c>
      <c r="I28" s="10551">
        <v>16000</v>
      </c>
      <c r="J28" s="10552">
        <f t="shared" ref="J28:J59" si="1">I28*(100-2.53)/100</f>
        <v>15595.2</v>
      </c>
      <c r="K28" s="10553">
        <v>65</v>
      </c>
      <c r="L28" s="10554">
        <v>16</v>
      </c>
      <c r="M28" s="10554">
        <v>16.149999999999999</v>
      </c>
      <c r="N28" s="10551">
        <v>16000</v>
      </c>
      <c r="O28" s="10552">
        <f t="shared" ref="O28:O59" si="2">N28*(100-2.53)/100</f>
        <v>15595.2</v>
      </c>
      <c r="P28" s="10555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8666">
        <v>2</v>
      </c>
      <c r="B29" s="8666">
        <v>0.15</v>
      </c>
      <c r="C29" s="8564">
        <v>0.3</v>
      </c>
      <c r="D29" s="8800">
        <v>16000</v>
      </c>
      <c r="E29" s="8807">
        <f t="shared" si="0"/>
        <v>15595.2</v>
      </c>
      <c r="F29" s="8671">
        <v>34</v>
      </c>
      <c r="G29" s="8672">
        <v>8.15</v>
      </c>
      <c r="H29" s="8672">
        <v>8.3000000000000007</v>
      </c>
      <c r="I29" s="8800">
        <v>16000</v>
      </c>
      <c r="J29" s="8807">
        <f t="shared" si="1"/>
        <v>15595.2</v>
      </c>
      <c r="K29" s="8671">
        <v>66</v>
      </c>
      <c r="L29" s="8672">
        <v>16.149999999999999</v>
      </c>
      <c r="M29" s="8672">
        <v>16.3</v>
      </c>
      <c r="N29" s="8800">
        <v>16000</v>
      </c>
      <c r="O29" s="8807">
        <f t="shared" si="2"/>
        <v>15595.2</v>
      </c>
      <c r="P29" s="8763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10556">
        <v>3</v>
      </c>
      <c r="B30" s="10557">
        <v>0.3</v>
      </c>
      <c r="C30" s="10558">
        <v>0.45</v>
      </c>
      <c r="D30" s="10559">
        <v>16000</v>
      </c>
      <c r="E30" s="10560">
        <f t="shared" si="0"/>
        <v>15595.2</v>
      </c>
      <c r="F30" s="10561">
        <v>35</v>
      </c>
      <c r="G30" s="10562">
        <v>8.3000000000000007</v>
      </c>
      <c r="H30" s="10562">
        <v>8.4499999999999993</v>
      </c>
      <c r="I30" s="10559">
        <v>16000</v>
      </c>
      <c r="J30" s="10560">
        <f t="shared" si="1"/>
        <v>15595.2</v>
      </c>
      <c r="K30" s="10561">
        <v>67</v>
      </c>
      <c r="L30" s="10562">
        <v>16.3</v>
      </c>
      <c r="M30" s="10562">
        <v>16.45</v>
      </c>
      <c r="N30" s="10559">
        <v>16000</v>
      </c>
      <c r="O30" s="10560">
        <f t="shared" si="2"/>
        <v>15595.2</v>
      </c>
      <c r="P30" s="10563"/>
      <c r="Q30" s="8564">
        <v>2</v>
      </c>
      <c r="R30" s="8667">
        <v>2.15</v>
      </c>
      <c r="S30" s="10733">
        <f>AVERAGE(D36:D39)</f>
        <v>16000</v>
      </c>
      <c r="V30" s="10564"/>
    </row>
    <row r="31" spans="1:47" ht="12.75" customHeight="1" x14ac:dyDescent="0.2">
      <c r="A31" s="8666">
        <v>4</v>
      </c>
      <c r="B31" s="8666">
        <v>0.45</v>
      </c>
      <c r="C31" s="8672">
        <v>1</v>
      </c>
      <c r="D31" s="8800">
        <v>16000</v>
      </c>
      <c r="E31" s="8807">
        <f t="shared" si="0"/>
        <v>15595.2</v>
      </c>
      <c r="F31" s="8671">
        <v>36</v>
      </c>
      <c r="G31" s="8672">
        <v>8.4499999999999993</v>
      </c>
      <c r="H31" s="8672">
        <v>9</v>
      </c>
      <c r="I31" s="8800">
        <v>16000</v>
      </c>
      <c r="J31" s="8807">
        <f t="shared" si="1"/>
        <v>15595.2</v>
      </c>
      <c r="K31" s="8671">
        <v>68</v>
      </c>
      <c r="L31" s="8672">
        <v>16.45</v>
      </c>
      <c r="M31" s="8672">
        <v>17</v>
      </c>
      <c r="N31" s="8800">
        <v>16000</v>
      </c>
      <c r="O31" s="8807">
        <f t="shared" si="2"/>
        <v>15595.2</v>
      </c>
      <c r="P31" s="8763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10565">
        <v>5</v>
      </c>
      <c r="B32" s="10566">
        <v>1</v>
      </c>
      <c r="C32" s="10567">
        <v>1.1499999999999999</v>
      </c>
      <c r="D32" s="10568">
        <v>16000</v>
      </c>
      <c r="E32" s="10569">
        <f t="shared" si="0"/>
        <v>15595.2</v>
      </c>
      <c r="F32" s="10570">
        <v>37</v>
      </c>
      <c r="G32" s="10566">
        <v>9</v>
      </c>
      <c r="H32" s="10566">
        <v>9.15</v>
      </c>
      <c r="I32" s="10568">
        <v>16000</v>
      </c>
      <c r="J32" s="10569">
        <f t="shared" si="1"/>
        <v>15595.2</v>
      </c>
      <c r="K32" s="10570">
        <v>69</v>
      </c>
      <c r="L32" s="10566">
        <v>17</v>
      </c>
      <c r="M32" s="10566">
        <v>17.149999999999999</v>
      </c>
      <c r="N32" s="10568">
        <v>16000</v>
      </c>
      <c r="O32" s="10569">
        <f t="shared" si="2"/>
        <v>15595.2</v>
      </c>
      <c r="P32" s="10571"/>
      <c r="Q32" s="8564">
        <v>4</v>
      </c>
      <c r="R32" s="8661">
        <v>4.1500000000000004</v>
      </c>
      <c r="S32" s="10733">
        <f>AVERAGE(D44:D47)</f>
        <v>16000</v>
      </c>
      <c r="AQ32" s="10568"/>
    </row>
    <row r="33" spans="1:19" ht="12.75" customHeight="1" x14ac:dyDescent="0.2">
      <c r="A33" s="10572">
        <v>6</v>
      </c>
      <c r="B33" s="10573">
        <v>1.1499999999999999</v>
      </c>
      <c r="C33" s="10574">
        <v>1.3</v>
      </c>
      <c r="D33" s="10575">
        <v>16000</v>
      </c>
      <c r="E33" s="10576">
        <f t="shared" si="0"/>
        <v>15595.2</v>
      </c>
      <c r="F33" s="10577">
        <v>38</v>
      </c>
      <c r="G33" s="10574">
        <v>9.15</v>
      </c>
      <c r="H33" s="10574">
        <v>9.3000000000000007</v>
      </c>
      <c r="I33" s="10575">
        <v>16000</v>
      </c>
      <c r="J33" s="10576">
        <f t="shared" si="1"/>
        <v>15595.2</v>
      </c>
      <c r="K33" s="10577">
        <v>70</v>
      </c>
      <c r="L33" s="10574">
        <v>17.149999999999999</v>
      </c>
      <c r="M33" s="10574">
        <v>17.3</v>
      </c>
      <c r="N33" s="10575">
        <v>16000</v>
      </c>
      <c r="O33" s="10576">
        <f t="shared" si="2"/>
        <v>15595.2</v>
      </c>
      <c r="P33" s="10578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10579">
        <v>7</v>
      </c>
      <c r="B34" s="10580">
        <v>1.3</v>
      </c>
      <c r="C34" s="10581">
        <v>1.45</v>
      </c>
      <c r="D34" s="10582">
        <v>16000</v>
      </c>
      <c r="E34" s="10583">
        <f t="shared" si="0"/>
        <v>15595.2</v>
      </c>
      <c r="F34" s="10584">
        <v>39</v>
      </c>
      <c r="G34" s="10585">
        <v>9.3000000000000007</v>
      </c>
      <c r="H34" s="10585">
        <v>9.4499999999999993</v>
      </c>
      <c r="I34" s="10582">
        <v>16000</v>
      </c>
      <c r="J34" s="10583">
        <f t="shared" si="1"/>
        <v>15595.2</v>
      </c>
      <c r="K34" s="10584">
        <v>71</v>
      </c>
      <c r="L34" s="10585">
        <v>17.3</v>
      </c>
      <c r="M34" s="10585">
        <v>17.45</v>
      </c>
      <c r="N34" s="10582">
        <v>16000</v>
      </c>
      <c r="O34" s="10583">
        <f t="shared" si="2"/>
        <v>15595.2</v>
      </c>
      <c r="P34" s="10586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8666">
        <v>8</v>
      </c>
      <c r="B35" s="8666">
        <v>1.45</v>
      </c>
      <c r="C35" s="8672">
        <v>2</v>
      </c>
      <c r="D35" s="8800">
        <v>16000</v>
      </c>
      <c r="E35" s="8807">
        <f t="shared" si="0"/>
        <v>15595.2</v>
      </c>
      <c r="F35" s="8671">
        <v>40</v>
      </c>
      <c r="G35" s="8672">
        <v>9.4499999999999993</v>
      </c>
      <c r="H35" s="8672">
        <v>10</v>
      </c>
      <c r="I35" s="8800">
        <v>16000</v>
      </c>
      <c r="J35" s="8807">
        <f t="shared" si="1"/>
        <v>15595.2</v>
      </c>
      <c r="K35" s="8671">
        <v>72</v>
      </c>
      <c r="L35" s="8668">
        <v>17.45</v>
      </c>
      <c r="M35" s="8672">
        <v>18</v>
      </c>
      <c r="N35" s="8800">
        <v>16000</v>
      </c>
      <c r="O35" s="8807">
        <f t="shared" si="2"/>
        <v>15595.2</v>
      </c>
      <c r="P35" s="8763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10587">
        <v>9</v>
      </c>
      <c r="B36" s="10588">
        <v>2</v>
      </c>
      <c r="C36" s="10589">
        <v>2.15</v>
      </c>
      <c r="D36" s="10590">
        <v>16000</v>
      </c>
      <c r="E36" s="10591">
        <f t="shared" si="0"/>
        <v>15595.2</v>
      </c>
      <c r="F36" s="10592">
        <v>41</v>
      </c>
      <c r="G36" s="10593">
        <v>10</v>
      </c>
      <c r="H36" s="10594">
        <v>10.15</v>
      </c>
      <c r="I36" s="10590">
        <v>16000</v>
      </c>
      <c r="J36" s="10591">
        <f t="shared" si="1"/>
        <v>15595.2</v>
      </c>
      <c r="K36" s="10592">
        <v>73</v>
      </c>
      <c r="L36" s="10594">
        <v>18</v>
      </c>
      <c r="M36" s="10593">
        <v>18.149999999999999</v>
      </c>
      <c r="N36" s="10590">
        <v>16000</v>
      </c>
      <c r="O36" s="10591">
        <f t="shared" si="2"/>
        <v>15595.2</v>
      </c>
      <c r="P36" s="10595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8666">
        <v>10</v>
      </c>
      <c r="B37" s="8666">
        <v>2.15</v>
      </c>
      <c r="C37" s="8672">
        <v>2.2999999999999998</v>
      </c>
      <c r="D37" s="8800">
        <v>16000</v>
      </c>
      <c r="E37" s="8807">
        <f t="shared" si="0"/>
        <v>15595.2</v>
      </c>
      <c r="F37" s="8671">
        <v>42</v>
      </c>
      <c r="G37" s="8672">
        <v>10.15</v>
      </c>
      <c r="H37" s="8668">
        <v>10.3</v>
      </c>
      <c r="I37" s="8800">
        <v>16000</v>
      </c>
      <c r="J37" s="8807">
        <f t="shared" si="1"/>
        <v>15595.2</v>
      </c>
      <c r="K37" s="8671">
        <v>74</v>
      </c>
      <c r="L37" s="8668">
        <v>18.149999999999999</v>
      </c>
      <c r="M37" s="8672">
        <v>18.3</v>
      </c>
      <c r="N37" s="8800">
        <v>16000</v>
      </c>
      <c r="O37" s="8807">
        <f t="shared" si="2"/>
        <v>15595.2</v>
      </c>
      <c r="P37" s="8763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8666">
        <v>11</v>
      </c>
      <c r="B38" s="8564">
        <v>2.2999999999999998</v>
      </c>
      <c r="C38" s="8667">
        <v>2.4500000000000002</v>
      </c>
      <c r="D38" s="8800">
        <v>16000</v>
      </c>
      <c r="E38" s="8807">
        <f t="shared" si="0"/>
        <v>15595.2</v>
      </c>
      <c r="F38" s="8671">
        <v>43</v>
      </c>
      <c r="G38" s="8672">
        <v>10.3</v>
      </c>
      <c r="H38" s="8668">
        <v>10.45</v>
      </c>
      <c r="I38" s="8800">
        <v>16000</v>
      </c>
      <c r="J38" s="8807">
        <f t="shared" si="1"/>
        <v>15595.2</v>
      </c>
      <c r="K38" s="8671">
        <v>75</v>
      </c>
      <c r="L38" s="8668">
        <v>18.3</v>
      </c>
      <c r="M38" s="8672">
        <v>18.45</v>
      </c>
      <c r="N38" s="8800">
        <v>16000</v>
      </c>
      <c r="O38" s="8807">
        <f t="shared" si="2"/>
        <v>15595.2</v>
      </c>
      <c r="P38" s="8763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8666">
        <v>12</v>
      </c>
      <c r="B39" s="8666">
        <v>2.4500000000000002</v>
      </c>
      <c r="C39" s="8672">
        <v>3</v>
      </c>
      <c r="D39" s="8800">
        <v>16000</v>
      </c>
      <c r="E39" s="8807">
        <f t="shared" si="0"/>
        <v>15595.2</v>
      </c>
      <c r="F39" s="8671">
        <v>44</v>
      </c>
      <c r="G39" s="8672">
        <v>10.45</v>
      </c>
      <c r="H39" s="8668">
        <v>11</v>
      </c>
      <c r="I39" s="8800">
        <v>16000</v>
      </c>
      <c r="J39" s="8807">
        <f t="shared" si="1"/>
        <v>15595.2</v>
      </c>
      <c r="K39" s="8671">
        <v>76</v>
      </c>
      <c r="L39" s="8668">
        <v>18.45</v>
      </c>
      <c r="M39" s="8672">
        <v>19</v>
      </c>
      <c r="N39" s="8800">
        <v>16000</v>
      </c>
      <c r="O39" s="8807">
        <f t="shared" si="2"/>
        <v>15595.2</v>
      </c>
      <c r="P39" s="8763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10596">
        <v>13</v>
      </c>
      <c r="B40" s="10597">
        <v>3</v>
      </c>
      <c r="C40" s="10598">
        <v>3.15</v>
      </c>
      <c r="D40" s="10599">
        <v>16000</v>
      </c>
      <c r="E40" s="10600">
        <f t="shared" si="0"/>
        <v>15595.2</v>
      </c>
      <c r="F40" s="10601">
        <v>45</v>
      </c>
      <c r="G40" s="10602">
        <v>11</v>
      </c>
      <c r="H40" s="10603">
        <v>11.15</v>
      </c>
      <c r="I40" s="10599">
        <v>16000</v>
      </c>
      <c r="J40" s="10600">
        <f t="shared" si="1"/>
        <v>15595.2</v>
      </c>
      <c r="K40" s="10601">
        <v>77</v>
      </c>
      <c r="L40" s="10603">
        <v>19</v>
      </c>
      <c r="M40" s="10602">
        <v>19.149999999999999</v>
      </c>
      <c r="N40" s="10599">
        <v>16000</v>
      </c>
      <c r="O40" s="10600">
        <f t="shared" si="2"/>
        <v>15595.2</v>
      </c>
      <c r="P40" s="10604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8666">
        <v>14</v>
      </c>
      <c r="B41" s="8666">
        <v>3.15</v>
      </c>
      <c r="C41" s="8668">
        <v>3.3</v>
      </c>
      <c r="D41" s="8800">
        <v>16000</v>
      </c>
      <c r="E41" s="8807">
        <f t="shared" si="0"/>
        <v>15595.2</v>
      </c>
      <c r="F41" s="8671">
        <v>46</v>
      </c>
      <c r="G41" s="8672">
        <v>11.15</v>
      </c>
      <c r="H41" s="8668">
        <v>11.3</v>
      </c>
      <c r="I41" s="8800">
        <v>16000</v>
      </c>
      <c r="J41" s="8807">
        <f t="shared" si="1"/>
        <v>15595.2</v>
      </c>
      <c r="K41" s="8671">
        <v>78</v>
      </c>
      <c r="L41" s="8668">
        <v>19.149999999999999</v>
      </c>
      <c r="M41" s="8672">
        <v>19.3</v>
      </c>
      <c r="N41" s="8800">
        <v>16000</v>
      </c>
      <c r="O41" s="8807">
        <f t="shared" si="2"/>
        <v>15595.2</v>
      </c>
      <c r="P41" s="8763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8666">
        <v>15</v>
      </c>
      <c r="B42" s="8564">
        <v>3.3</v>
      </c>
      <c r="C42" s="8661">
        <v>3.45</v>
      </c>
      <c r="D42" s="8800">
        <v>16000</v>
      </c>
      <c r="E42" s="8807">
        <f t="shared" si="0"/>
        <v>15595.2</v>
      </c>
      <c r="F42" s="8671">
        <v>47</v>
      </c>
      <c r="G42" s="8672">
        <v>11.3</v>
      </c>
      <c r="H42" s="8668">
        <v>11.45</v>
      </c>
      <c r="I42" s="8800">
        <v>16000</v>
      </c>
      <c r="J42" s="8807">
        <f t="shared" si="1"/>
        <v>15595.2</v>
      </c>
      <c r="K42" s="8671">
        <v>79</v>
      </c>
      <c r="L42" s="8668">
        <v>19.3</v>
      </c>
      <c r="M42" s="8672">
        <v>19.45</v>
      </c>
      <c r="N42" s="8800">
        <v>16000</v>
      </c>
      <c r="O42" s="8807">
        <f t="shared" si="2"/>
        <v>15595.2</v>
      </c>
      <c r="P42" s="8763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8666">
        <v>16</v>
      </c>
      <c r="B43" s="8666">
        <v>3.45</v>
      </c>
      <c r="C43" s="8668">
        <v>4</v>
      </c>
      <c r="D43" s="8800">
        <v>16000</v>
      </c>
      <c r="E43" s="8807">
        <f t="shared" si="0"/>
        <v>15595.2</v>
      </c>
      <c r="F43" s="8671">
        <v>48</v>
      </c>
      <c r="G43" s="8672">
        <v>11.45</v>
      </c>
      <c r="H43" s="8668">
        <v>12</v>
      </c>
      <c r="I43" s="8800">
        <v>16000</v>
      </c>
      <c r="J43" s="8807">
        <f t="shared" si="1"/>
        <v>15595.2</v>
      </c>
      <c r="K43" s="8671">
        <v>80</v>
      </c>
      <c r="L43" s="8668">
        <v>19.45</v>
      </c>
      <c r="M43" s="8668">
        <v>20</v>
      </c>
      <c r="N43" s="8800">
        <v>16000</v>
      </c>
      <c r="O43" s="8807">
        <f t="shared" si="2"/>
        <v>15595.2</v>
      </c>
      <c r="P43" s="8763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10605">
        <v>17</v>
      </c>
      <c r="B44" s="10606">
        <v>4</v>
      </c>
      <c r="C44" s="10607">
        <v>4.1500000000000004</v>
      </c>
      <c r="D44" s="10608">
        <v>16000</v>
      </c>
      <c r="E44" s="10609">
        <f t="shared" si="0"/>
        <v>15595.2</v>
      </c>
      <c r="F44" s="10610">
        <v>49</v>
      </c>
      <c r="G44" s="10611">
        <v>12</v>
      </c>
      <c r="H44" s="10612">
        <v>12.15</v>
      </c>
      <c r="I44" s="10608">
        <v>16000</v>
      </c>
      <c r="J44" s="10609">
        <f t="shared" si="1"/>
        <v>15595.2</v>
      </c>
      <c r="K44" s="10610">
        <v>81</v>
      </c>
      <c r="L44" s="10612">
        <v>20</v>
      </c>
      <c r="M44" s="10611">
        <v>20.149999999999999</v>
      </c>
      <c r="N44" s="10608">
        <v>16000</v>
      </c>
      <c r="O44" s="10609">
        <f t="shared" si="2"/>
        <v>15595.2</v>
      </c>
      <c r="P44" s="10613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8666">
        <v>18</v>
      </c>
      <c r="B45" s="8666">
        <v>4.1500000000000004</v>
      </c>
      <c r="C45" s="8668">
        <v>4.3</v>
      </c>
      <c r="D45" s="8800">
        <v>16000</v>
      </c>
      <c r="E45" s="8807">
        <f t="shared" si="0"/>
        <v>15595.2</v>
      </c>
      <c r="F45" s="8671">
        <v>50</v>
      </c>
      <c r="G45" s="8672">
        <v>12.15</v>
      </c>
      <c r="H45" s="8668">
        <v>12.3</v>
      </c>
      <c r="I45" s="8800">
        <v>16000</v>
      </c>
      <c r="J45" s="8807">
        <f t="shared" si="1"/>
        <v>15595.2</v>
      </c>
      <c r="K45" s="8671">
        <v>82</v>
      </c>
      <c r="L45" s="8668">
        <v>20.149999999999999</v>
      </c>
      <c r="M45" s="8672">
        <v>20.3</v>
      </c>
      <c r="N45" s="8800">
        <v>16000</v>
      </c>
      <c r="O45" s="8807">
        <f t="shared" si="2"/>
        <v>15595.2</v>
      </c>
      <c r="P45" s="8763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8666">
        <v>19</v>
      </c>
      <c r="B46" s="8564">
        <v>4.3</v>
      </c>
      <c r="C46" s="8661">
        <v>4.45</v>
      </c>
      <c r="D46" s="8800">
        <v>16000</v>
      </c>
      <c r="E46" s="8807">
        <f t="shared" si="0"/>
        <v>15595.2</v>
      </c>
      <c r="F46" s="8671">
        <v>51</v>
      </c>
      <c r="G46" s="8672">
        <v>12.3</v>
      </c>
      <c r="H46" s="8668">
        <v>12.45</v>
      </c>
      <c r="I46" s="8800">
        <v>16000</v>
      </c>
      <c r="J46" s="8807">
        <f t="shared" si="1"/>
        <v>15595.2</v>
      </c>
      <c r="K46" s="8671">
        <v>83</v>
      </c>
      <c r="L46" s="8668">
        <v>20.3</v>
      </c>
      <c r="M46" s="8672">
        <v>20.45</v>
      </c>
      <c r="N46" s="8800">
        <v>16000</v>
      </c>
      <c r="O46" s="8807">
        <f t="shared" si="2"/>
        <v>15595.2</v>
      </c>
      <c r="P46" s="8763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8666">
        <v>20</v>
      </c>
      <c r="B47" s="8666">
        <v>4.45</v>
      </c>
      <c r="C47" s="8668">
        <v>5</v>
      </c>
      <c r="D47" s="8800">
        <v>16000</v>
      </c>
      <c r="E47" s="8807">
        <f t="shared" si="0"/>
        <v>15595.2</v>
      </c>
      <c r="F47" s="8671">
        <v>52</v>
      </c>
      <c r="G47" s="8672">
        <v>12.45</v>
      </c>
      <c r="H47" s="8668">
        <v>13</v>
      </c>
      <c r="I47" s="8800">
        <v>16000</v>
      </c>
      <c r="J47" s="8807">
        <f t="shared" si="1"/>
        <v>15595.2</v>
      </c>
      <c r="K47" s="8671">
        <v>84</v>
      </c>
      <c r="L47" s="8668">
        <v>20.45</v>
      </c>
      <c r="M47" s="8672">
        <v>21</v>
      </c>
      <c r="N47" s="8800">
        <v>16000</v>
      </c>
      <c r="O47" s="8807">
        <f t="shared" si="2"/>
        <v>15595.2</v>
      </c>
      <c r="P47" s="8763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10614">
        <v>21</v>
      </c>
      <c r="B48" s="10615">
        <v>5</v>
      </c>
      <c r="C48" s="10616">
        <v>5.15</v>
      </c>
      <c r="D48" s="10617">
        <v>16000</v>
      </c>
      <c r="E48" s="10618">
        <f t="shared" si="0"/>
        <v>15595.2</v>
      </c>
      <c r="F48" s="10619">
        <v>53</v>
      </c>
      <c r="G48" s="10615">
        <v>13</v>
      </c>
      <c r="H48" s="10620">
        <v>13.15</v>
      </c>
      <c r="I48" s="10617">
        <v>16000</v>
      </c>
      <c r="J48" s="10618">
        <f t="shared" si="1"/>
        <v>15595.2</v>
      </c>
      <c r="K48" s="10619">
        <v>85</v>
      </c>
      <c r="L48" s="10620">
        <v>21</v>
      </c>
      <c r="M48" s="10615">
        <v>21.15</v>
      </c>
      <c r="N48" s="10617">
        <v>16000</v>
      </c>
      <c r="O48" s="10618">
        <f t="shared" si="2"/>
        <v>15595.2</v>
      </c>
      <c r="P48" s="10621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10622">
        <v>22</v>
      </c>
      <c r="B49" s="10623">
        <v>5.15</v>
      </c>
      <c r="C49" s="10624">
        <v>5.3</v>
      </c>
      <c r="D49" s="10625">
        <v>16000</v>
      </c>
      <c r="E49" s="10626">
        <f t="shared" si="0"/>
        <v>15595.2</v>
      </c>
      <c r="F49" s="10627">
        <v>54</v>
      </c>
      <c r="G49" s="10628">
        <v>13.15</v>
      </c>
      <c r="H49" s="10624">
        <v>13.3</v>
      </c>
      <c r="I49" s="10625">
        <v>16000</v>
      </c>
      <c r="J49" s="10626">
        <f t="shared" si="1"/>
        <v>15595.2</v>
      </c>
      <c r="K49" s="10627">
        <v>86</v>
      </c>
      <c r="L49" s="10624">
        <v>21.15</v>
      </c>
      <c r="M49" s="10628">
        <v>21.3</v>
      </c>
      <c r="N49" s="10625">
        <v>16000</v>
      </c>
      <c r="O49" s="10626">
        <f t="shared" si="2"/>
        <v>15595.2</v>
      </c>
      <c r="P49" s="10629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8666">
        <v>23</v>
      </c>
      <c r="B50" s="8672">
        <v>5.3</v>
      </c>
      <c r="C50" s="8661">
        <v>5.45</v>
      </c>
      <c r="D50" s="8800">
        <v>16000</v>
      </c>
      <c r="E50" s="8807">
        <f t="shared" si="0"/>
        <v>15595.2</v>
      </c>
      <c r="F50" s="8671">
        <v>55</v>
      </c>
      <c r="G50" s="8672">
        <v>13.3</v>
      </c>
      <c r="H50" s="8668">
        <v>13.45</v>
      </c>
      <c r="I50" s="8800">
        <v>16000</v>
      </c>
      <c r="J50" s="8807">
        <f t="shared" si="1"/>
        <v>15595.2</v>
      </c>
      <c r="K50" s="8671">
        <v>87</v>
      </c>
      <c r="L50" s="8668">
        <v>21.3</v>
      </c>
      <c r="M50" s="8672">
        <v>21.45</v>
      </c>
      <c r="N50" s="8800">
        <v>16000</v>
      </c>
      <c r="O50" s="8807">
        <f t="shared" si="2"/>
        <v>15595.2</v>
      </c>
      <c r="P50" s="8763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10630">
        <v>24</v>
      </c>
      <c r="B51" s="10631">
        <v>5.45</v>
      </c>
      <c r="C51" s="10632">
        <v>6</v>
      </c>
      <c r="D51" s="10633">
        <v>16000</v>
      </c>
      <c r="E51" s="10634">
        <f t="shared" si="0"/>
        <v>15595.2</v>
      </c>
      <c r="F51" s="10635">
        <v>56</v>
      </c>
      <c r="G51" s="10636">
        <v>13.45</v>
      </c>
      <c r="H51" s="10632">
        <v>14</v>
      </c>
      <c r="I51" s="10633">
        <v>16000</v>
      </c>
      <c r="J51" s="10634">
        <f t="shared" si="1"/>
        <v>15595.2</v>
      </c>
      <c r="K51" s="10635">
        <v>88</v>
      </c>
      <c r="L51" s="10632">
        <v>21.45</v>
      </c>
      <c r="M51" s="10636">
        <v>22</v>
      </c>
      <c r="N51" s="10633">
        <v>16000</v>
      </c>
      <c r="O51" s="10634">
        <f t="shared" si="2"/>
        <v>15595.2</v>
      </c>
      <c r="P51" s="10637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10638">
        <v>25</v>
      </c>
      <c r="B52" s="10639">
        <v>6</v>
      </c>
      <c r="C52" s="10640">
        <v>6.15</v>
      </c>
      <c r="D52" s="10641">
        <v>16000</v>
      </c>
      <c r="E52" s="10642">
        <f t="shared" si="0"/>
        <v>15595.2</v>
      </c>
      <c r="F52" s="10643">
        <v>57</v>
      </c>
      <c r="G52" s="10639">
        <v>14</v>
      </c>
      <c r="H52" s="10644">
        <v>14.15</v>
      </c>
      <c r="I52" s="10641">
        <v>16000</v>
      </c>
      <c r="J52" s="10642">
        <f t="shared" si="1"/>
        <v>15595.2</v>
      </c>
      <c r="K52" s="10643">
        <v>89</v>
      </c>
      <c r="L52" s="10644">
        <v>22</v>
      </c>
      <c r="M52" s="10639">
        <v>22.15</v>
      </c>
      <c r="N52" s="10641">
        <v>16000</v>
      </c>
      <c r="O52" s="10642">
        <f t="shared" si="2"/>
        <v>15595.2</v>
      </c>
      <c r="P52" s="10645"/>
      <c r="Q52" s="1" t="s">
        <v>163</v>
      </c>
      <c r="S52" s="10733">
        <f>AVERAGE(S28:S51)</f>
        <v>16000</v>
      </c>
    </row>
    <row r="53" spans="1:19" x14ac:dyDescent="0.2">
      <c r="A53" s="8666">
        <v>26</v>
      </c>
      <c r="B53" s="8667">
        <v>6.15</v>
      </c>
      <c r="C53" s="8668">
        <v>6.3</v>
      </c>
      <c r="D53" s="8800">
        <v>16000</v>
      </c>
      <c r="E53" s="8807">
        <f t="shared" si="0"/>
        <v>15595.2</v>
      </c>
      <c r="F53" s="8671">
        <v>58</v>
      </c>
      <c r="G53" s="8672">
        <v>14.15</v>
      </c>
      <c r="H53" s="8668">
        <v>14.3</v>
      </c>
      <c r="I53" s="8800">
        <v>16000</v>
      </c>
      <c r="J53" s="8807">
        <f t="shared" si="1"/>
        <v>15595.2</v>
      </c>
      <c r="K53" s="8671">
        <v>90</v>
      </c>
      <c r="L53" s="8668">
        <v>22.15</v>
      </c>
      <c r="M53" s="8672">
        <v>22.3</v>
      </c>
      <c r="N53" s="8800">
        <v>16000</v>
      </c>
      <c r="O53" s="8807">
        <f t="shared" si="2"/>
        <v>15595.2</v>
      </c>
      <c r="P53" s="8763"/>
    </row>
    <row r="54" spans="1:19" x14ac:dyDescent="0.2">
      <c r="A54" s="10646">
        <v>27</v>
      </c>
      <c r="B54" s="10647">
        <v>6.3</v>
      </c>
      <c r="C54" s="10648">
        <v>6.45</v>
      </c>
      <c r="D54" s="10649">
        <v>16000</v>
      </c>
      <c r="E54" s="10650">
        <f t="shared" si="0"/>
        <v>15595.2</v>
      </c>
      <c r="F54" s="10651">
        <v>59</v>
      </c>
      <c r="G54" s="10647">
        <v>14.3</v>
      </c>
      <c r="H54" s="10652">
        <v>14.45</v>
      </c>
      <c r="I54" s="10649">
        <v>16000</v>
      </c>
      <c r="J54" s="10650">
        <f t="shared" si="1"/>
        <v>15595.2</v>
      </c>
      <c r="K54" s="10651">
        <v>91</v>
      </c>
      <c r="L54" s="10652">
        <v>22.3</v>
      </c>
      <c r="M54" s="10647">
        <v>22.45</v>
      </c>
      <c r="N54" s="10649">
        <v>16000</v>
      </c>
      <c r="O54" s="10650">
        <f t="shared" si="2"/>
        <v>15595.2</v>
      </c>
      <c r="P54" s="10653"/>
    </row>
    <row r="55" spans="1:19" x14ac:dyDescent="0.2">
      <c r="A55" s="8666">
        <v>28</v>
      </c>
      <c r="B55" s="8667">
        <v>6.45</v>
      </c>
      <c r="C55" s="8668">
        <v>7</v>
      </c>
      <c r="D55" s="8800">
        <v>16000</v>
      </c>
      <c r="E55" s="8807">
        <f t="shared" si="0"/>
        <v>15595.2</v>
      </c>
      <c r="F55" s="8671">
        <v>60</v>
      </c>
      <c r="G55" s="8672">
        <v>14.45</v>
      </c>
      <c r="H55" s="8672">
        <v>15</v>
      </c>
      <c r="I55" s="8800">
        <v>16000</v>
      </c>
      <c r="J55" s="8807">
        <f t="shared" si="1"/>
        <v>15595.2</v>
      </c>
      <c r="K55" s="8671">
        <v>92</v>
      </c>
      <c r="L55" s="8668">
        <v>22.45</v>
      </c>
      <c r="M55" s="8672">
        <v>23</v>
      </c>
      <c r="N55" s="8800">
        <v>16000</v>
      </c>
      <c r="O55" s="8807">
        <f t="shared" si="2"/>
        <v>15595.2</v>
      </c>
      <c r="P55" s="8763"/>
    </row>
    <row r="56" spans="1:19" x14ac:dyDescent="0.2">
      <c r="A56" s="10654">
        <v>29</v>
      </c>
      <c r="B56" s="10655">
        <v>7</v>
      </c>
      <c r="C56" s="10656">
        <v>7.15</v>
      </c>
      <c r="D56" s="10657">
        <v>16000</v>
      </c>
      <c r="E56" s="10658">
        <f t="shared" si="0"/>
        <v>15595.2</v>
      </c>
      <c r="F56" s="10659">
        <v>61</v>
      </c>
      <c r="G56" s="10655">
        <v>15</v>
      </c>
      <c r="H56" s="10655">
        <v>15.15</v>
      </c>
      <c r="I56" s="10657">
        <v>16000</v>
      </c>
      <c r="J56" s="10658">
        <f t="shared" si="1"/>
        <v>15595.2</v>
      </c>
      <c r="K56" s="10659">
        <v>93</v>
      </c>
      <c r="L56" s="10660">
        <v>23</v>
      </c>
      <c r="M56" s="10655">
        <v>23.15</v>
      </c>
      <c r="N56" s="10657">
        <v>16000</v>
      </c>
      <c r="O56" s="10658">
        <f t="shared" si="2"/>
        <v>15595.2</v>
      </c>
      <c r="P56" s="10661"/>
    </row>
    <row r="57" spans="1:19" x14ac:dyDescent="0.2">
      <c r="A57" s="10662">
        <v>30</v>
      </c>
      <c r="B57" s="10663">
        <v>7.15</v>
      </c>
      <c r="C57" s="10664">
        <v>7.3</v>
      </c>
      <c r="D57" s="10665">
        <v>16000</v>
      </c>
      <c r="E57" s="10666">
        <f t="shared" si="0"/>
        <v>15595.2</v>
      </c>
      <c r="F57" s="10667">
        <v>62</v>
      </c>
      <c r="G57" s="10668">
        <v>15.15</v>
      </c>
      <c r="H57" s="10668">
        <v>15.3</v>
      </c>
      <c r="I57" s="10665">
        <v>16000</v>
      </c>
      <c r="J57" s="10666">
        <f t="shared" si="1"/>
        <v>15595.2</v>
      </c>
      <c r="K57" s="10667">
        <v>94</v>
      </c>
      <c r="L57" s="10668">
        <v>23.15</v>
      </c>
      <c r="M57" s="10668">
        <v>23.3</v>
      </c>
      <c r="N57" s="10665">
        <v>16000</v>
      </c>
      <c r="O57" s="10666">
        <f t="shared" si="2"/>
        <v>15595.2</v>
      </c>
      <c r="P57" s="10669"/>
    </row>
    <row r="58" spans="1:19" x14ac:dyDescent="0.2">
      <c r="A58" s="10670">
        <v>31</v>
      </c>
      <c r="B58" s="10671">
        <v>7.3</v>
      </c>
      <c r="C58" s="10672">
        <v>7.45</v>
      </c>
      <c r="D58" s="10673">
        <v>16000</v>
      </c>
      <c r="E58" s="10674">
        <f t="shared" si="0"/>
        <v>15595.2</v>
      </c>
      <c r="F58" s="10675">
        <v>63</v>
      </c>
      <c r="G58" s="10671">
        <v>15.3</v>
      </c>
      <c r="H58" s="10671">
        <v>15.45</v>
      </c>
      <c r="I58" s="10673">
        <v>16000</v>
      </c>
      <c r="J58" s="10674">
        <f t="shared" si="1"/>
        <v>15595.2</v>
      </c>
      <c r="K58" s="10675">
        <v>95</v>
      </c>
      <c r="L58" s="10671">
        <v>23.3</v>
      </c>
      <c r="M58" s="10671">
        <v>23.45</v>
      </c>
      <c r="N58" s="10673">
        <v>16000</v>
      </c>
      <c r="O58" s="10674">
        <f t="shared" si="2"/>
        <v>15595.2</v>
      </c>
      <c r="P58" s="10676"/>
    </row>
    <row r="59" spans="1:19" x14ac:dyDescent="0.2">
      <c r="A59" s="10677">
        <v>32</v>
      </c>
      <c r="B59" s="10678">
        <v>7.45</v>
      </c>
      <c r="C59" s="10679">
        <v>8</v>
      </c>
      <c r="D59" s="10680">
        <v>16000</v>
      </c>
      <c r="E59" s="10681">
        <f t="shared" si="0"/>
        <v>15595.2</v>
      </c>
      <c r="F59" s="10682">
        <v>64</v>
      </c>
      <c r="G59" s="10683">
        <v>15.45</v>
      </c>
      <c r="H59" s="10683">
        <v>16</v>
      </c>
      <c r="I59" s="10680">
        <v>16000</v>
      </c>
      <c r="J59" s="10681">
        <f t="shared" si="1"/>
        <v>15595.2</v>
      </c>
      <c r="K59" s="10682">
        <v>96</v>
      </c>
      <c r="L59" s="10683">
        <v>23.45</v>
      </c>
      <c r="M59" s="10683">
        <v>24</v>
      </c>
      <c r="N59" s="10680">
        <v>16000</v>
      </c>
      <c r="O59" s="10681">
        <f t="shared" si="2"/>
        <v>15595.2</v>
      </c>
      <c r="P59" s="10684"/>
    </row>
    <row r="60" spans="1:19" x14ac:dyDescent="0.2">
      <c r="A60" s="10685" t="s">
        <v>27</v>
      </c>
      <c r="B60" s="10686"/>
      <c r="C60" s="10686"/>
      <c r="D60" s="10687">
        <f>SUM(D28:D59)</f>
        <v>512000</v>
      </c>
      <c r="E60" s="10688">
        <f>SUM(E28:E59)</f>
        <v>499046.40000000026</v>
      </c>
      <c r="F60" s="10686"/>
      <c r="G60" s="10686"/>
      <c r="H60" s="10686"/>
      <c r="I60" s="10687">
        <f>SUM(I28:I59)</f>
        <v>512000</v>
      </c>
      <c r="J60" s="10688">
        <f>SUM(J28:J59)</f>
        <v>499046.40000000026</v>
      </c>
      <c r="K60" s="10686"/>
      <c r="L60" s="10686"/>
      <c r="M60" s="10686"/>
      <c r="N60" s="10686">
        <f>SUM(N28:N59)</f>
        <v>512000</v>
      </c>
      <c r="O60" s="10688">
        <f>SUM(O28:O59)</f>
        <v>499046.40000000026</v>
      </c>
      <c r="P60" s="10689"/>
    </row>
    <row r="64" spans="1:19" x14ac:dyDescent="0.2">
      <c r="A64" s="1" t="s">
        <v>160</v>
      </c>
      <c r="B64" s="1">
        <f>SUM(D60,I60,N60)/(4000*1000)</f>
        <v>0.38400000000000001</v>
      </c>
      <c r="C64" s="1">
        <f>ROUNDDOWN(SUM(E60,J60,O60)/(4000*1000),4)</f>
        <v>0.37419999999999998</v>
      </c>
    </row>
    <row r="66" spans="1:16" x14ac:dyDescent="0.2">
      <c r="A66" s="10690"/>
      <c r="B66" s="10691"/>
      <c r="C66" s="10691"/>
      <c r="D66" s="10692"/>
      <c r="E66" s="10691"/>
      <c r="F66" s="10691"/>
      <c r="G66" s="10691"/>
      <c r="H66" s="10691"/>
      <c r="I66" s="10692"/>
      <c r="J66" s="10693"/>
      <c r="K66" s="10691"/>
      <c r="L66" s="10691"/>
      <c r="M66" s="10691"/>
      <c r="N66" s="10691"/>
      <c r="O66" s="10691"/>
      <c r="P66" s="10694"/>
    </row>
    <row r="67" spans="1:16" x14ac:dyDescent="0.2">
      <c r="A67" s="10695" t="s">
        <v>28</v>
      </c>
      <c r="B67" s="10696"/>
      <c r="C67" s="10696"/>
      <c r="D67" s="10697"/>
      <c r="E67" s="10698"/>
      <c r="F67" s="10696"/>
      <c r="G67" s="10696"/>
      <c r="H67" s="10698"/>
      <c r="I67" s="10697"/>
      <c r="J67" s="10699"/>
      <c r="K67" s="10696"/>
      <c r="L67" s="10696"/>
      <c r="M67" s="10696"/>
      <c r="N67" s="10696"/>
      <c r="O67" s="10696"/>
      <c r="P67" s="10700"/>
    </row>
    <row r="68" spans="1:16" x14ac:dyDescent="0.2">
      <c r="A68" s="10701"/>
      <c r="B68" s="10702"/>
      <c r="C68" s="10702"/>
      <c r="D68" s="10702"/>
      <c r="E68" s="10702"/>
      <c r="F68" s="10702"/>
      <c r="G68" s="10702"/>
      <c r="H68" s="10702"/>
      <c r="I68" s="10702"/>
      <c r="J68" s="10702"/>
      <c r="K68" s="10702"/>
      <c r="L68" s="10703"/>
      <c r="M68" s="10703"/>
      <c r="N68" s="10703"/>
      <c r="O68" s="10703"/>
      <c r="P68" s="10704"/>
    </row>
    <row r="69" spans="1:16" x14ac:dyDescent="0.2">
      <c r="A69" s="8892"/>
      <c r="B69" s="8767"/>
      <c r="C69" s="8767"/>
      <c r="D69" s="8769"/>
      <c r="E69" s="8893"/>
      <c r="F69" s="8767"/>
      <c r="G69" s="8767"/>
      <c r="H69" s="8893"/>
      <c r="I69" s="8769"/>
      <c r="J69" s="8698"/>
      <c r="K69" s="8767"/>
      <c r="L69" s="8767"/>
      <c r="M69" s="8767"/>
      <c r="N69" s="8767"/>
      <c r="O69" s="8767"/>
      <c r="P69" s="8763"/>
    </row>
    <row r="70" spans="1:16" x14ac:dyDescent="0.2">
      <c r="A70" s="8781"/>
      <c r="B70" s="8767"/>
      <c r="C70" s="8767"/>
      <c r="D70" s="8769"/>
      <c r="E70" s="8893"/>
      <c r="F70" s="8767"/>
      <c r="G70" s="8767"/>
      <c r="H70" s="8893"/>
      <c r="I70" s="8769"/>
      <c r="J70" s="8767"/>
      <c r="K70" s="8767"/>
      <c r="L70" s="8767"/>
      <c r="M70" s="8767"/>
      <c r="N70" s="8767"/>
      <c r="O70" s="8767"/>
      <c r="P70" s="8763"/>
    </row>
    <row r="71" spans="1:16" x14ac:dyDescent="0.2">
      <c r="A71" s="10705"/>
      <c r="B71" s="10706"/>
      <c r="C71" s="10706"/>
      <c r="D71" s="10707"/>
      <c r="E71" s="10708"/>
      <c r="F71" s="10706"/>
      <c r="G71" s="10706"/>
      <c r="H71" s="10708"/>
      <c r="I71" s="10707"/>
      <c r="J71" s="10706"/>
      <c r="K71" s="10706"/>
      <c r="L71" s="10706"/>
      <c r="M71" s="10706"/>
      <c r="N71" s="10706"/>
      <c r="O71" s="10706"/>
      <c r="P71" s="10709"/>
    </row>
    <row r="72" spans="1:16" x14ac:dyDescent="0.2">
      <c r="A72" s="8781"/>
      <c r="B72" s="8767"/>
      <c r="C72" s="8767"/>
      <c r="D72" s="8769"/>
      <c r="E72" s="8893"/>
      <c r="F72" s="8767"/>
      <c r="G72" s="8767"/>
      <c r="H72" s="8893"/>
      <c r="I72" s="8769"/>
      <c r="J72" s="8767"/>
      <c r="K72" s="8767"/>
      <c r="L72" s="8767"/>
      <c r="M72" s="8767" t="s">
        <v>29</v>
      </c>
      <c r="N72" s="8767"/>
      <c r="O72" s="8767"/>
      <c r="P72" s="8763"/>
    </row>
    <row r="73" spans="1:16" x14ac:dyDescent="0.2">
      <c r="A73" s="10710"/>
      <c r="B73" s="10711"/>
      <c r="C73" s="10711"/>
      <c r="D73" s="10712"/>
      <c r="E73" s="10713"/>
      <c r="F73" s="10711"/>
      <c r="G73" s="10711"/>
      <c r="H73" s="10713"/>
      <c r="I73" s="10712"/>
      <c r="J73" s="10711"/>
      <c r="K73" s="10711"/>
      <c r="L73" s="10711"/>
      <c r="M73" s="10711" t="s">
        <v>30</v>
      </c>
      <c r="N73" s="10711"/>
      <c r="O73" s="10711"/>
      <c r="P73" s="10714"/>
    </row>
    <row r="74" spans="1:16" ht="15.75" x14ac:dyDescent="0.25">
      <c r="E74" s="10715"/>
      <c r="H74" s="10715"/>
    </row>
    <row r="75" spans="1:16" ht="15.75" x14ac:dyDescent="0.25">
      <c r="C75" s="8797"/>
      <c r="E75" s="8899"/>
      <c r="H75" s="8899"/>
    </row>
    <row r="76" spans="1:16" ht="15.75" x14ac:dyDescent="0.25">
      <c r="E76" s="10716"/>
      <c r="H76" s="10716"/>
    </row>
    <row r="77" spans="1:16" ht="15.75" x14ac:dyDescent="0.25">
      <c r="E77" s="8899"/>
      <c r="H77" s="8899"/>
    </row>
    <row r="78" spans="1:16" ht="15.75" x14ac:dyDescent="0.25">
      <c r="E78" s="10717"/>
      <c r="H78" s="10717"/>
    </row>
    <row r="79" spans="1:16" ht="15.75" x14ac:dyDescent="0.25">
      <c r="E79" s="8899"/>
      <c r="H79" s="8899"/>
    </row>
    <row r="80" spans="1:16" ht="15.75" x14ac:dyDescent="0.25">
      <c r="E80" s="8899"/>
      <c r="H80" s="8899"/>
    </row>
    <row r="81" spans="5:13" ht="15.75" x14ac:dyDescent="0.25">
      <c r="E81" s="8899"/>
      <c r="H81" s="8899"/>
    </row>
    <row r="82" spans="5:13" ht="15.75" x14ac:dyDescent="0.25">
      <c r="E82" s="8899"/>
      <c r="H82" s="8899"/>
    </row>
    <row r="83" spans="5:13" ht="15.75" x14ac:dyDescent="0.25">
      <c r="E83" s="10718"/>
      <c r="H83" s="10718"/>
    </row>
    <row r="84" spans="5:13" ht="15.75" x14ac:dyDescent="0.25">
      <c r="E84" s="8899"/>
      <c r="H84" s="8899"/>
    </row>
    <row r="85" spans="5:13" ht="15.75" x14ac:dyDescent="0.25">
      <c r="E85" s="8899"/>
      <c r="H85" s="8899"/>
    </row>
    <row r="86" spans="5:13" ht="15.75" x14ac:dyDescent="0.25">
      <c r="E86" s="10719"/>
      <c r="H86" s="10719"/>
    </row>
    <row r="87" spans="5:13" ht="15.75" x14ac:dyDescent="0.25">
      <c r="E87" s="10720"/>
      <c r="H87" s="10720"/>
    </row>
    <row r="88" spans="5:13" ht="15.75" x14ac:dyDescent="0.25">
      <c r="E88" s="8899"/>
      <c r="H88" s="8899"/>
    </row>
    <row r="89" spans="5:13" ht="16.5" thickBot="1" x14ac:dyDescent="0.3">
      <c r="E89" s="10721"/>
      <c r="H89" s="10721"/>
    </row>
    <row r="90" spans="5:13" ht="16.5" thickTop="1" x14ac:dyDescent="0.25">
      <c r="E90" s="10722"/>
      <c r="H90" s="10722"/>
    </row>
    <row r="91" spans="5:13" ht="15.75" x14ac:dyDescent="0.25">
      <c r="E91" s="8899"/>
      <c r="H91" s="8899"/>
    </row>
    <row r="92" spans="5:13" ht="15.75" x14ac:dyDescent="0.25">
      <c r="E92" s="8899"/>
      <c r="H92" s="8899"/>
    </row>
    <row r="93" spans="5:13" ht="15.75" x14ac:dyDescent="0.25">
      <c r="E93" s="8899"/>
      <c r="H93" s="8899"/>
    </row>
    <row r="94" spans="5:13" ht="15.75" x14ac:dyDescent="0.25">
      <c r="E94" s="8899"/>
      <c r="H94" s="8899"/>
    </row>
    <row r="95" spans="5:13" ht="15.75" x14ac:dyDescent="0.25">
      <c r="E95" s="10723"/>
      <c r="H95" s="10723"/>
    </row>
    <row r="96" spans="5:13" ht="15.75" x14ac:dyDescent="0.25">
      <c r="E96" s="10724"/>
      <c r="H96" s="10724"/>
      <c r="M96" s="10725" t="s">
        <v>8</v>
      </c>
    </row>
    <row r="97" spans="5:14" ht="15.75" x14ac:dyDescent="0.25">
      <c r="E97" s="8899"/>
      <c r="H97" s="8899"/>
    </row>
    <row r="98" spans="5:14" ht="16.5" thickBot="1" x14ac:dyDescent="0.3">
      <c r="E98" s="10726"/>
      <c r="H98" s="10726"/>
    </row>
    <row r="99" spans="5:14" ht="17.25" thickTop="1" thickBot="1" x14ac:dyDescent="0.3">
      <c r="E99" s="10727"/>
      <c r="H99" s="10727"/>
    </row>
    <row r="100" spans="5:14" ht="13.5" thickTop="1" x14ac:dyDescent="0.2"/>
    <row r="101" spans="5:14" x14ac:dyDescent="0.2">
      <c r="N101" s="10728"/>
    </row>
    <row r="126" spans="4:4" x14ac:dyDescent="0.2">
      <c r="D126" s="10729"/>
    </row>
  </sheetData>
  <mergeCells count="1">
    <mergeCell ref="Q27:R27"/>
  </mergeCells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36"/>
  <sheetViews>
    <sheetView workbookViewId="0"/>
  </sheetViews>
  <sheetFormatPr defaultColWidth="9.140625" defaultRowHeight="12.75" customHeight="1" x14ac:dyDescent="0.2"/>
  <sheetData>
    <row r="3" spans="2:4" ht="12.75" customHeight="1" x14ac:dyDescent="0.2">
      <c r="B3" s="8753" t="s">
        <v>108</v>
      </c>
      <c r="C3" s="8753"/>
      <c r="D3" s="8753"/>
    </row>
    <row r="4" spans="2:4" ht="12.75" customHeight="1" x14ac:dyDescent="0.2">
      <c r="B4" s="8753" t="s">
        <v>109</v>
      </c>
      <c r="C4" s="8753"/>
      <c r="D4" s="8753"/>
    </row>
    <row r="5" spans="2:4" ht="12.75" customHeight="1" x14ac:dyDescent="0.2">
      <c r="B5" t="s">
        <v>110</v>
      </c>
      <c r="C5" t="s">
        <v>111</v>
      </c>
      <c r="D5" t="s">
        <v>112</v>
      </c>
    </row>
    <row r="6" spans="2:4" ht="12.75" customHeight="1" x14ac:dyDescent="0.2">
      <c r="B6" t="str">
        <f>Sheet1!A64</f>
        <v xml:space="preserve"> 01-09-2020</v>
      </c>
      <c r="C6">
        <f>Sheet1!B64</f>
        <v>0.38400000000000001</v>
      </c>
      <c r="D6">
        <f>Sheet1!C64</f>
        <v>0.37369999999999998</v>
      </c>
    </row>
    <row r="7" spans="2:4" ht="12.75" customHeight="1" x14ac:dyDescent="0.2">
      <c r="B7" t="str">
        <f>Sheet2!A64</f>
        <v xml:space="preserve"> 02-09-2020</v>
      </c>
      <c r="C7">
        <f>Sheet2!B64</f>
        <v>0.38400000000000001</v>
      </c>
      <c r="D7">
        <f>Sheet2!C64</f>
        <v>0.37369999999999998</v>
      </c>
    </row>
    <row r="8" spans="2:4" ht="12.75" customHeight="1" x14ac:dyDescent="0.2">
      <c r="B8" t="str">
        <f>Sheet3!A64</f>
        <v xml:space="preserve"> 03-09-2020</v>
      </c>
      <c r="C8">
        <f>Sheet3!B64</f>
        <v>0.38400000000000001</v>
      </c>
      <c r="D8">
        <f>Sheet3!C64</f>
        <v>0.37369999999999998</v>
      </c>
    </row>
    <row r="9" spans="2:4" ht="12.75" customHeight="1" x14ac:dyDescent="0.2">
      <c r="B9" t="str">
        <f>Sheet4!A64</f>
        <v xml:space="preserve"> 04-09-2020</v>
      </c>
      <c r="C9">
        <f>Sheet4!B64</f>
        <v>0.38400000000000001</v>
      </c>
      <c r="D9">
        <f>Sheet4!C64</f>
        <v>0.37369999999999998</v>
      </c>
    </row>
    <row r="10" spans="2:4" ht="12.75" customHeight="1" x14ac:dyDescent="0.2">
      <c r="B10" t="str">
        <f>Sheet5!A64</f>
        <v xml:space="preserve"> 05-09-2020</v>
      </c>
      <c r="C10">
        <f>Sheet5!B64</f>
        <v>0.38400000000000001</v>
      </c>
      <c r="D10">
        <f>Sheet5!C64</f>
        <v>0.37369999999999998</v>
      </c>
    </row>
    <row r="11" spans="2:4" ht="12.75" customHeight="1" x14ac:dyDescent="0.2">
      <c r="B11" t="str">
        <f>Sheet6!A64</f>
        <v xml:space="preserve"> 06-09-2020</v>
      </c>
      <c r="C11">
        <f>Sheet6!B64</f>
        <v>0.38400000000000001</v>
      </c>
      <c r="D11">
        <f>Sheet6!C64</f>
        <v>0.37369999999999998</v>
      </c>
    </row>
    <row r="12" spans="2:4" ht="12.75" customHeight="1" x14ac:dyDescent="0.2">
      <c r="B12" t="str">
        <f>Sheet7!A64</f>
        <v xml:space="preserve"> 07-09-2020</v>
      </c>
      <c r="C12">
        <f>Sheet7!B64</f>
        <v>0.38400000000000001</v>
      </c>
      <c r="D12">
        <f>Sheet7!C64</f>
        <v>0.37369999999999998</v>
      </c>
    </row>
    <row r="13" spans="2:4" ht="12.75" customHeight="1" x14ac:dyDescent="0.2">
      <c r="B13" t="str">
        <f>Sheet8!A64</f>
        <v xml:space="preserve"> 08-09-2020</v>
      </c>
      <c r="C13">
        <f>Sheet8!B64</f>
        <v>0.38400000000000001</v>
      </c>
      <c r="D13">
        <f>Sheet8!C64</f>
        <v>0.37369999999999998</v>
      </c>
    </row>
    <row r="14" spans="2:4" ht="12.75" customHeight="1" x14ac:dyDescent="0.2">
      <c r="B14" t="str">
        <f>Sheet9!A64</f>
        <v xml:space="preserve"> 09-09-2020</v>
      </c>
      <c r="C14">
        <f>Sheet9!B64</f>
        <v>0.38400000000000001</v>
      </c>
      <c r="D14">
        <f>Sheet9!C64</f>
        <v>0.37369999999999998</v>
      </c>
    </row>
    <row r="15" spans="2:4" ht="12.75" customHeight="1" x14ac:dyDescent="0.2">
      <c r="B15" t="str">
        <f>Sheet10!A64</f>
        <v xml:space="preserve"> 10-09-2020</v>
      </c>
      <c r="C15">
        <f>Sheet10!B64</f>
        <v>0.38400000000000001</v>
      </c>
      <c r="D15">
        <f>Sheet10!C64</f>
        <v>0.37369999999999998</v>
      </c>
    </row>
    <row r="16" spans="2:4" ht="12.75" customHeight="1" x14ac:dyDescent="0.2">
      <c r="B16" t="str">
        <f>Sheet11!A64</f>
        <v xml:space="preserve"> 11-09-2020</v>
      </c>
      <c r="C16">
        <f>Sheet11!B64</f>
        <v>0.38400000000000001</v>
      </c>
      <c r="D16">
        <f>Sheet11!C64</f>
        <v>0.37369999999999998</v>
      </c>
    </row>
    <row r="17" spans="2:4" ht="12.75" customHeight="1" x14ac:dyDescent="0.2">
      <c r="B17" t="str">
        <f>Sheet12!A64</f>
        <v xml:space="preserve"> 12-09-2020</v>
      </c>
      <c r="C17">
        <f>Sheet12!B64</f>
        <v>0.38400000000000001</v>
      </c>
      <c r="D17">
        <f>Sheet12!C64</f>
        <v>0.37369999999999998</v>
      </c>
    </row>
    <row r="18" spans="2:4" ht="12.75" customHeight="1" x14ac:dyDescent="0.2">
      <c r="B18" t="str">
        <f>Sheet13!A64</f>
        <v xml:space="preserve"> 13-09-2020</v>
      </c>
      <c r="C18">
        <f>Sheet13!B64</f>
        <v>0.38400000000000001</v>
      </c>
      <c r="D18">
        <f>Sheet13!C64</f>
        <v>0.37369999999999998</v>
      </c>
    </row>
    <row r="19" spans="2:4" ht="12.75" customHeight="1" x14ac:dyDescent="0.2">
      <c r="B19" t="str">
        <f>Sheet14!A64</f>
        <v xml:space="preserve"> 14-09-2020</v>
      </c>
      <c r="C19">
        <f>Sheet14!B64</f>
        <v>0.38400000000000001</v>
      </c>
      <c r="D19">
        <f>Sheet14!C64</f>
        <v>0.37369999999999998</v>
      </c>
    </row>
    <row r="20" spans="2:4" ht="12.75" customHeight="1" x14ac:dyDescent="0.2">
      <c r="B20" t="str">
        <f>Sheet15!A64</f>
        <v xml:space="preserve"> 15-09-2020</v>
      </c>
      <c r="C20">
        <f>Sheet15!B64</f>
        <v>0.38400000000000001</v>
      </c>
      <c r="D20">
        <f>Sheet15!C64</f>
        <v>0.37369999999999998</v>
      </c>
    </row>
    <row r="21" spans="2:4" ht="12.75" customHeight="1" x14ac:dyDescent="0.2">
      <c r="B21" t="str">
        <f>Sheet16!A64</f>
        <v xml:space="preserve"> 16-09-2020</v>
      </c>
      <c r="C21">
        <f>Sheet16!B64</f>
        <v>0.38400000000000001</v>
      </c>
      <c r="D21">
        <f>Sheet16!C64</f>
        <v>0.37369999999999998</v>
      </c>
    </row>
    <row r="22" spans="2:4" ht="12.75" customHeight="1" x14ac:dyDescent="0.2">
      <c r="B22" t="str">
        <f>Sheet17!A64</f>
        <v xml:space="preserve"> 17-09-2020</v>
      </c>
      <c r="C22">
        <f>Sheet17!B64</f>
        <v>0.38400000000000001</v>
      </c>
      <c r="D22">
        <f>Sheet17!C64</f>
        <v>0.37369999999999998</v>
      </c>
    </row>
    <row r="23" spans="2:4" ht="12.75" customHeight="1" x14ac:dyDescent="0.2">
      <c r="B23" t="str">
        <f>Sheet18!A64</f>
        <v xml:space="preserve"> 18-09-2020</v>
      </c>
      <c r="C23">
        <f>Sheet18!B64</f>
        <v>0.38400000000000001</v>
      </c>
      <c r="D23">
        <f>Sheet18!C64</f>
        <v>0.37369999999999998</v>
      </c>
    </row>
    <row r="24" spans="2:4" ht="12.75" customHeight="1" x14ac:dyDescent="0.2">
      <c r="B24" t="str">
        <f>Sheet19!A64</f>
        <v xml:space="preserve"> 19-09-2020</v>
      </c>
      <c r="C24">
        <f>Sheet19!B64</f>
        <v>0.38400000000000001</v>
      </c>
      <c r="D24">
        <f>Sheet19!C64</f>
        <v>0.37369999999999998</v>
      </c>
    </row>
    <row r="25" spans="2:4" ht="12.75" customHeight="1" x14ac:dyDescent="0.2">
      <c r="B25" t="str">
        <f>Sheet20!A64</f>
        <v xml:space="preserve"> 20-09-2020</v>
      </c>
      <c r="C25">
        <f>Sheet20!B64</f>
        <v>0.38400000000000001</v>
      </c>
      <c r="D25">
        <f>Sheet20!C64</f>
        <v>0.37369999999999998</v>
      </c>
    </row>
    <row r="26" spans="2:4" ht="12.75" customHeight="1" x14ac:dyDescent="0.2">
      <c r="B26" t="e">
        <f>#REF!</f>
        <v>#REF!</v>
      </c>
      <c r="C26" t="e">
        <f>#REF!</f>
        <v>#REF!</v>
      </c>
      <c r="D26" t="e">
        <f>#REF!</f>
        <v>#REF!</v>
      </c>
    </row>
    <row r="27" spans="2:4" ht="12.75" customHeight="1" x14ac:dyDescent="0.2">
      <c r="B27" t="e">
        <f>#REF!</f>
        <v>#REF!</v>
      </c>
      <c r="C27" t="e">
        <f>#REF!</f>
        <v>#REF!</v>
      </c>
      <c r="D27" t="e">
        <f>#REF!</f>
        <v>#REF!</v>
      </c>
    </row>
    <row r="28" spans="2:4" ht="12.75" customHeight="1" x14ac:dyDescent="0.2">
      <c r="B28" t="e">
        <f>#REF!</f>
        <v>#REF!</v>
      </c>
      <c r="C28" t="e">
        <f>#REF!</f>
        <v>#REF!</v>
      </c>
      <c r="D28" t="e">
        <f>#REF!</f>
        <v>#REF!</v>
      </c>
    </row>
    <row r="29" spans="2:4" ht="12.75" customHeight="1" x14ac:dyDescent="0.2">
      <c r="B29" t="e">
        <f>#REF!</f>
        <v>#REF!</v>
      </c>
      <c r="C29" t="e">
        <f>#REF!</f>
        <v>#REF!</v>
      </c>
      <c r="D29" t="e">
        <f>#REF!</f>
        <v>#REF!</v>
      </c>
    </row>
    <row r="30" spans="2:4" ht="12.75" customHeight="1" x14ac:dyDescent="0.2">
      <c r="B30" t="e">
        <f>#REF!</f>
        <v>#REF!</v>
      </c>
      <c r="C30" t="e">
        <f>#REF!</f>
        <v>#REF!</v>
      </c>
      <c r="D30" t="e">
        <f>#REF!</f>
        <v>#REF!</v>
      </c>
    </row>
    <row r="31" spans="2:4" ht="12.75" customHeight="1" x14ac:dyDescent="0.2">
      <c r="B31" t="e">
        <f>#REF!</f>
        <v>#REF!</v>
      </c>
      <c r="C31" t="e">
        <f>#REF!</f>
        <v>#REF!</v>
      </c>
      <c r="D31" t="e">
        <f>#REF!</f>
        <v>#REF!</v>
      </c>
    </row>
    <row r="32" spans="2:4" ht="12.75" customHeight="1" x14ac:dyDescent="0.2">
      <c r="B32" t="e">
        <f>#REF!</f>
        <v>#REF!</v>
      </c>
      <c r="C32" t="e">
        <f>#REF!</f>
        <v>#REF!</v>
      </c>
      <c r="D32" t="e">
        <f>#REF!</f>
        <v>#REF!</v>
      </c>
    </row>
    <row r="33" spans="2:4" ht="12.75" customHeight="1" x14ac:dyDescent="0.2">
      <c r="B33" t="e">
        <f>#REF!</f>
        <v>#REF!</v>
      </c>
      <c r="C33" t="e">
        <f>#REF!</f>
        <v>#REF!</v>
      </c>
      <c r="D33" t="e">
        <f>#REF!</f>
        <v>#REF!</v>
      </c>
    </row>
    <row r="34" spans="2:4" x14ac:dyDescent="0.2">
      <c r="B34" t="e">
        <f>#REF!</f>
        <v>#REF!</v>
      </c>
      <c r="C34" t="e">
        <f>#REF!</f>
        <v>#REF!</v>
      </c>
      <c r="D34" t="e">
        <f>#REF!</f>
        <v>#REF!</v>
      </c>
    </row>
    <row r="35" spans="2:4" x14ac:dyDescent="0.2">
      <c r="B35" t="e">
        <f>#REF!</f>
        <v>#REF!</v>
      </c>
      <c r="C35" t="e">
        <f>#REF!</f>
        <v>#REF!</v>
      </c>
      <c r="D35" t="e">
        <f>#REF!</f>
        <v>#REF!</v>
      </c>
    </row>
    <row r="36" spans="2:4" x14ac:dyDescent="0.2">
      <c r="B36" t="e">
        <f>#REF!</f>
        <v>#REF!</v>
      </c>
      <c r="C36" t="e">
        <f>#REF!</f>
        <v>#REF!</v>
      </c>
      <c r="D36" t="e">
        <f>#REF!</f>
        <v>#REF!</v>
      </c>
    </row>
  </sheetData>
  <mergeCells count="2">
    <mergeCell ref="B3:D3"/>
    <mergeCell ref="B4:D4"/>
  </mergeCells>
  <pageMargins left="0.75" right="0.75" top="1" bottom="1" header="0.5" footer="0.5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1"/>
  <sheetViews>
    <sheetView workbookViewId="0"/>
  </sheetViews>
  <sheetFormatPr defaultColWidth="9.140625" defaultRowHeight="12.75" customHeight="1" x14ac:dyDescent="0.2"/>
  <sheetData>
    <row r="1" spans="2:2" ht="12.75" customHeight="1" x14ac:dyDescent="0.2">
      <c r="B1" s="8750" t="s">
        <v>113</v>
      </c>
    </row>
    <row r="2" spans="2:2" ht="12.75" customHeight="1" x14ac:dyDescent="0.2">
      <c r="B2" s="8750" t="s">
        <v>114</v>
      </c>
    </row>
    <row r="4" spans="2:2" ht="12.75" customHeight="1" x14ac:dyDescent="0.2">
      <c r="B4" s="8751" t="s">
        <v>115</v>
      </c>
    </row>
    <row r="5" spans="2:2" ht="12.75" customHeight="1" x14ac:dyDescent="0.2">
      <c r="B5" s="8752" t="s">
        <v>116</v>
      </c>
    </row>
    <row r="7" spans="2:2" ht="12.75" customHeight="1" x14ac:dyDescent="0.2">
      <c r="B7" s="8751" t="s">
        <v>117</v>
      </c>
    </row>
    <row r="8" spans="2:2" ht="12.75" customHeight="1" x14ac:dyDescent="0.2">
      <c r="B8" s="8752" t="s">
        <v>118</v>
      </c>
    </row>
    <row r="10" spans="2:2" ht="12.75" customHeight="1" x14ac:dyDescent="0.2">
      <c r="B10" s="8751" t="s">
        <v>119</v>
      </c>
    </row>
    <row r="11" spans="2:2" ht="12.75" customHeight="1" x14ac:dyDescent="0.2">
      <c r="B11" s="8752" t="s">
        <v>120</v>
      </c>
    </row>
  </sheetData>
  <hyperlinks>
    <hyperlink ref="B5" r:id="rId1"/>
    <hyperlink ref="B8" r:id="rId2"/>
    <hyperlink ref="B11" r:id="rId3"/>
  </hyperlink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1370"/>
      <c r="B1" s="1371"/>
      <c r="C1" s="1371"/>
      <c r="D1" s="1372"/>
      <c r="E1" s="1371"/>
      <c r="F1" s="1371"/>
      <c r="G1" s="1371"/>
      <c r="H1" s="1371"/>
      <c r="I1" s="1372"/>
      <c r="J1" s="1371"/>
      <c r="K1" s="1371"/>
      <c r="L1" s="1371"/>
      <c r="M1" s="1371"/>
      <c r="N1" s="1371"/>
      <c r="O1" s="1371"/>
      <c r="P1" s="1373"/>
    </row>
    <row r="2" spans="1:16" ht="12.75" customHeight="1" x14ac:dyDescent="0.2">
      <c r="A2" s="1374" t="s">
        <v>0</v>
      </c>
      <c r="B2" s="1375"/>
      <c r="C2" s="1375"/>
      <c r="D2" s="1375"/>
      <c r="E2" s="1375"/>
      <c r="F2" s="1375"/>
      <c r="G2" s="1375"/>
      <c r="H2" s="1375"/>
      <c r="I2" s="1375"/>
      <c r="J2" s="1375"/>
      <c r="K2" s="1375"/>
      <c r="L2" s="1375"/>
      <c r="M2" s="1375"/>
      <c r="N2" s="1375"/>
      <c r="O2" s="1375"/>
      <c r="P2" s="1376"/>
    </row>
    <row r="3" spans="1:16" ht="12.75" customHeight="1" x14ac:dyDescent="0.2">
      <c r="A3" s="1377"/>
      <c r="B3" s="1378"/>
      <c r="C3" s="1378"/>
      <c r="D3" s="1378"/>
      <c r="E3" s="1378"/>
      <c r="F3" s="1378"/>
      <c r="G3" s="1378"/>
      <c r="H3" s="1378"/>
      <c r="I3" s="1378"/>
      <c r="J3" s="1378"/>
      <c r="K3" s="1378"/>
      <c r="L3" s="1378"/>
      <c r="M3" s="1378"/>
      <c r="N3" s="1378"/>
      <c r="O3" s="1378"/>
      <c r="P3" s="1379"/>
    </row>
    <row r="4" spans="1:16" ht="12.75" customHeight="1" x14ac:dyDescent="0.2">
      <c r="A4" s="1380" t="s">
        <v>40</v>
      </c>
      <c r="B4" s="1381"/>
      <c r="C4" s="1381"/>
      <c r="D4" s="1381"/>
      <c r="E4" s="1381"/>
      <c r="F4" s="1381"/>
      <c r="G4" s="1381"/>
      <c r="H4" s="1381"/>
      <c r="I4" s="1381"/>
      <c r="J4" s="1382"/>
      <c r="K4" s="1383"/>
      <c r="L4" s="1383"/>
      <c r="M4" s="1383"/>
      <c r="N4" s="1383"/>
      <c r="O4" s="1383"/>
      <c r="P4" s="1384"/>
    </row>
    <row r="5" spans="1:16" ht="12.75" customHeight="1" x14ac:dyDescent="0.2">
      <c r="A5" s="1385"/>
      <c r="B5" s="1386"/>
      <c r="C5" s="1386"/>
      <c r="D5" s="1387"/>
      <c r="E5" s="1386"/>
      <c r="F5" s="1386"/>
      <c r="G5" s="1386"/>
      <c r="H5" s="1386"/>
      <c r="I5" s="1387"/>
      <c r="J5" s="1386"/>
      <c r="K5" s="1386"/>
      <c r="L5" s="1386"/>
      <c r="M5" s="1386"/>
      <c r="N5" s="1386"/>
      <c r="O5" s="1386"/>
      <c r="P5" s="1388"/>
    </row>
    <row r="6" spans="1:16" ht="12.75" customHeight="1" x14ac:dyDescent="0.2">
      <c r="A6" s="1389" t="s">
        <v>2</v>
      </c>
      <c r="B6" s="1390"/>
      <c r="C6" s="1390"/>
      <c r="D6" s="1391"/>
      <c r="E6" s="1390"/>
      <c r="F6" s="1390"/>
      <c r="G6" s="1390"/>
      <c r="H6" s="1390"/>
      <c r="I6" s="1391"/>
      <c r="J6" s="1390"/>
      <c r="K6" s="1390"/>
      <c r="L6" s="1390"/>
      <c r="M6" s="1390"/>
      <c r="N6" s="1390"/>
      <c r="O6" s="1390"/>
      <c r="P6" s="1392"/>
    </row>
    <row r="7" spans="1:16" ht="12.75" customHeight="1" x14ac:dyDescent="0.2">
      <c r="A7" s="1393" t="s">
        <v>3</v>
      </c>
      <c r="B7" s="1394"/>
      <c r="C7" s="1394"/>
      <c r="D7" s="1395"/>
      <c r="E7" s="1394"/>
      <c r="F7" s="1394"/>
      <c r="G7" s="1394"/>
      <c r="H7" s="1394"/>
      <c r="I7" s="1395"/>
      <c r="J7" s="1394"/>
      <c r="K7" s="1394"/>
      <c r="L7" s="1394"/>
      <c r="M7" s="1394"/>
      <c r="N7" s="1394"/>
      <c r="O7" s="1394"/>
      <c r="P7" s="1396"/>
    </row>
    <row r="8" spans="1:16" ht="12.75" customHeight="1" x14ac:dyDescent="0.2">
      <c r="A8" s="1397" t="s">
        <v>4</v>
      </c>
      <c r="B8" s="1398"/>
      <c r="C8" s="1398"/>
      <c r="D8" s="1399"/>
      <c r="E8" s="1398"/>
      <c r="F8" s="1398"/>
      <c r="G8" s="1398"/>
      <c r="H8" s="1398"/>
      <c r="I8" s="1399"/>
      <c r="J8" s="1398"/>
      <c r="K8" s="1398"/>
      <c r="L8" s="1398"/>
      <c r="M8" s="1398"/>
      <c r="N8" s="1398"/>
      <c r="O8" s="1398"/>
      <c r="P8" s="1400"/>
    </row>
    <row r="9" spans="1:16" ht="12.75" customHeight="1" x14ac:dyDescent="0.2">
      <c r="A9" s="1401" t="s">
        <v>5</v>
      </c>
      <c r="B9" s="1402"/>
      <c r="C9" s="1402"/>
      <c r="D9" s="1403"/>
      <c r="E9" s="1402"/>
      <c r="F9" s="1402"/>
      <c r="G9" s="1402"/>
      <c r="H9" s="1402"/>
      <c r="I9" s="1403"/>
      <c r="J9" s="1402"/>
      <c r="K9" s="1402"/>
      <c r="L9" s="1402"/>
      <c r="M9" s="1402"/>
      <c r="N9" s="1402"/>
      <c r="O9" s="1402"/>
      <c r="P9" s="1404"/>
    </row>
    <row r="10" spans="1:16" ht="12.75" customHeight="1" x14ac:dyDescent="0.2">
      <c r="A10" s="1405" t="s">
        <v>6</v>
      </c>
      <c r="B10" s="1406"/>
      <c r="C10" s="1406"/>
      <c r="D10" s="1407"/>
      <c r="E10" s="1406"/>
      <c r="F10" s="1406"/>
      <c r="G10" s="1406"/>
      <c r="H10" s="1406"/>
      <c r="I10" s="1407"/>
      <c r="J10" s="1406"/>
      <c r="K10" s="1406"/>
      <c r="L10" s="1406"/>
      <c r="M10" s="1406"/>
      <c r="N10" s="1406"/>
      <c r="O10" s="1406"/>
      <c r="P10" s="1408"/>
    </row>
    <row r="11" spans="1:16" ht="12.75" customHeight="1" x14ac:dyDescent="0.2">
      <c r="A11" s="1409"/>
      <c r="B11" s="1410"/>
      <c r="C11" s="1410"/>
      <c r="D11" s="1411"/>
      <c r="E11" s="1410"/>
      <c r="F11" s="1410"/>
      <c r="G11" s="1412"/>
      <c r="H11" s="1410"/>
      <c r="I11" s="1411"/>
      <c r="J11" s="1410"/>
      <c r="K11" s="1410"/>
      <c r="L11" s="1410"/>
      <c r="M11" s="1410"/>
      <c r="N11" s="1410"/>
      <c r="O11" s="1410"/>
      <c r="P11" s="1413"/>
    </row>
    <row r="12" spans="1:16" ht="12.75" customHeight="1" x14ac:dyDescent="0.2">
      <c r="A12" s="1414" t="s">
        <v>41</v>
      </c>
      <c r="B12" s="1415"/>
      <c r="C12" s="1415"/>
      <c r="D12" s="1416"/>
      <c r="E12" s="1415" t="s">
        <v>8</v>
      </c>
      <c r="F12" s="1415"/>
      <c r="G12" s="1415"/>
      <c r="H12" s="1415"/>
      <c r="I12" s="1416"/>
      <c r="J12" s="1415"/>
      <c r="K12" s="1415"/>
      <c r="L12" s="1415"/>
      <c r="M12" s="1415"/>
      <c r="N12" s="1417" t="s">
        <v>42</v>
      </c>
      <c r="O12" s="1415"/>
      <c r="P12" s="1418"/>
    </row>
    <row r="13" spans="1:16" ht="12.75" customHeight="1" x14ac:dyDescent="0.2">
      <c r="A13" s="1419"/>
      <c r="B13" s="1420"/>
      <c r="C13" s="1420"/>
      <c r="D13" s="1421"/>
      <c r="E13" s="1420"/>
      <c r="F13" s="1420"/>
      <c r="G13" s="1420"/>
      <c r="H13" s="1420"/>
      <c r="I13" s="1421"/>
      <c r="J13" s="1420"/>
      <c r="K13" s="1420"/>
      <c r="L13" s="1420"/>
      <c r="M13" s="1420"/>
      <c r="N13" s="1420"/>
      <c r="O13" s="1420"/>
      <c r="P13" s="1422"/>
    </row>
    <row r="14" spans="1:16" ht="12.75" customHeight="1" x14ac:dyDescent="0.2">
      <c r="A14" s="1423" t="s">
        <v>10</v>
      </c>
      <c r="B14" s="1424"/>
      <c r="C14" s="1424"/>
      <c r="D14" s="1425"/>
      <c r="E14" s="1424"/>
      <c r="F14" s="1424"/>
      <c r="G14" s="1424"/>
      <c r="H14" s="1424"/>
      <c r="I14" s="1425"/>
      <c r="J14" s="1424"/>
      <c r="K14" s="1424"/>
      <c r="L14" s="1424"/>
      <c r="M14" s="1424"/>
      <c r="N14" s="1426"/>
      <c r="O14" s="1427"/>
      <c r="P14" s="1428"/>
    </row>
    <row r="15" spans="1:16" ht="12.75" customHeight="1" x14ac:dyDescent="0.2">
      <c r="A15" s="1429"/>
      <c r="B15" s="1430"/>
      <c r="C15" s="1430"/>
      <c r="D15" s="1431"/>
      <c r="E15" s="1430"/>
      <c r="F15" s="1430"/>
      <c r="G15" s="1430"/>
      <c r="H15" s="1430"/>
      <c r="I15" s="1431"/>
      <c r="J15" s="1430"/>
      <c r="K15" s="1430"/>
      <c r="L15" s="1430"/>
      <c r="M15" s="1430"/>
      <c r="N15" s="1432" t="s">
        <v>11</v>
      </c>
      <c r="O15" s="1433" t="s">
        <v>12</v>
      </c>
      <c r="P15" s="1434"/>
    </row>
    <row r="16" spans="1:16" ht="12.75" customHeight="1" x14ac:dyDescent="0.2">
      <c r="A16" s="1435" t="s">
        <v>13</v>
      </c>
      <c r="B16" s="1436"/>
      <c r="C16" s="1436"/>
      <c r="D16" s="1437"/>
      <c r="E16" s="1436"/>
      <c r="F16" s="1436"/>
      <c r="G16" s="1436"/>
      <c r="H16" s="1436"/>
      <c r="I16" s="1437"/>
      <c r="J16" s="1436"/>
      <c r="K16" s="1436"/>
      <c r="L16" s="1436"/>
      <c r="M16" s="1436"/>
      <c r="N16" s="1438"/>
      <c r="O16" s="1439"/>
      <c r="P16" s="1439"/>
    </row>
    <row r="17" spans="1:47" ht="12.75" customHeight="1" x14ac:dyDescent="0.2">
      <c r="A17" s="1440" t="s">
        <v>14</v>
      </c>
      <c r="B17" s="1441"/>
      <c r="C17" s="1441"/>
      <c r="D17" s="1442"/>
      <c r="E17" s="1441"/>
      <c r="F17" s="1441"/>
      <c r="G17" s="1441"/>
      <c r="H17" s="1441"/>
      <c r="I17" s="1442"/>
      <c r="J17" s="1441"/>
      <c r="K17" s="1441"/>
      <c r="L17" s="1441"/>
      <c r="M17" s="1441"/>
      <c r="N17" s="1443" t="s">
        <v>15</v>
      </c>
      <c r="O17" s="1444" t="s">
        <v>16</v>
      </c>
      <c r="P17" s="1445"/>
    </row>
    <row r="18" spans="1:47" ht="12.75" customHeight="1" x14ac:dyDescent="0.2">
      <c r="A18" s="1446"/>
      <c r="B18" s="1447"/>
      <c r="C18" s="1447"/>
      <c r="D18" s="1448"/>
      <c r="E18" s="1447"/>
      <c r="F18" s="1447"/>
      <c r="G18" s="1447"/>
      <c r="H18" s="1447"/>
      <c r="I18" s="1448"/>
      <c r="J18" s="1447"/>
      <c r="K18" s="1447"/>
      <c r="L18" s="1447"/>
      <c r="M18" s="1447"/>
      <c r="N18" s="1449"/>
      <c r="O18" s="1450"/>
      <c r="P18" s="1451" t="s">
        <v>8</v>
      </c>
    </row>
    <row r="19" spans="1:47" ht="12.75" customHeight="1" x14ac:dyDescent="0.2">
      <c r="A19" s="1452"/>
      <c r="B19" s="1453"/>
      <c r="C19" s="1453"/>
      <c r="D19" s="1454"/>
      <c r="E19" s="1453"/>
      <c r="F19" s="1453"/>
      <c r="G19" s="1453"/>
      <c r="H19" s="1453"/>
      <c r="I19" s="1454"/>
      <c r="J19" s="1453"/>
      <c r="K19" s="1455"/>
      <c r="L19" s="1453" t="s">
        <v>17</v>
      </c>
      <c r="M19" s="1453"/>
      <c r="N19" s="1456"/>
      <c r="O19" s="1457"/>
      <c r="P19" s="1458"/>
      <c r="AU19" s="1459"/>
    </row>
    <row r="20" spans="1:47" ht="12.75" customHeight="1" x14ac:dyDescent="0.2">
      <c r="A20" s="1460"/>
      <c r="B20" s="1461"/>
      <c r="C20" s="1461"/>
      <c r="D20" s="1462"/>
      <c r="E20" s="1461"/>
      <c r="F20" s="1461"/>
      <c r="G20" s="1461"/>
      <c r="H20" s="1461"/>
      <c r="I20" s="1462"/>
      <c r="J20" s="1461"/>
      <c r="K20" s="1461"/>
      <c r="L20" s="1461"/>
      <c r="M20" s="1461"/>
      <c r="N20" s="1463"/>
      <c r="O20" s="1464"/>
      <c r="P20" s="1465"/>
    </row>
    <row r="21" spans="1:47" ht="12.75" customHeight="1" x14ac:dyDescent="0.2">
      <c r="A21" s="1466"/>
      <c r="B21" s="1467"/>
      <c r="C21" s="1468"/>
      <c r="D21" s="1468"/>
      <c r="E21" s="1467"/>
      <c r="F21" s="1467"/>
      <c r="G21" s="1467"/>
      <c r="H21" s="1467" t="s">
        <v>8</v>
      </c>
      <c r="I21" s="1469"/>
      <c r="J21" s="1467"/>
      <c r="K21" s="1467"/>
      <c r="L21" s="1467"/>
      <c r="M21" s="1467"/>
      <c r="N21" s="1470"/>
      <c r="O21" s="1471"/>
      <c r="P21" s="1472"/>
    </row>
    <row r="22" spans="1:47" ht="12.75" customHeight="1" x14ac:dyDescent="0.2">
      <c r="A22" s="1473"/>
      <c r="B22" s="1474"/>
      <c r="C22" s="1474"/>
      <c r="D22" s="1475"/>
      <c r="E22" s="1474"/>
      <c r="F22" s="1474"/>
      <c r="G22" s="1474"/>
      <c r="H22" s="1474"/>
      <c r="I22" s="1475"/>
      <c r="J22" s="1474"/>
      <c r="K22" s="1474"/>
      <c r="L22" s="1474"/>
      <c r="M22" s="1474"/>
      <c r="N22" s="1474"/>
      <c r="O22" s="1474"/>
      <c r="P22" s="1476"/>
    </row>
    <row r="23" spans="1:47" ht="12.75" customHeight="1" x14ac:dyDescent="0.2">
      <c r="A23" s="1477" t="s">
        <v>18</v>
      </c>
      <c r="B23" s="1478"/>
      <c r="C23" s="1478"/>
      <c r="D23" s="1479"/>
      <c r="E23" s="1480" t="s">
        <v>19</v>
      </c>
      <c r="F23" s="1480"/>
      <c r="G23" s="1480"/>
      <c r="H23" s="1480"/>
      <c r="I23" s="1480"/>
      <c r="J23" s="1480"/>
      <c r="K23" s="1480"/>
      <c r="L23" s="1480"/>
      <c r="M23" s="1478"/>
      <c r="N23" s="1478"/>
      <c r="O23" s="1478"/>
      <c r="P23" s="1481"/>
    </row>
    <row r="24" spans="1:47" ht="15.75" x14ac:dyDescent="0.25">
      <c r="A24" s="1482"/>
      <c r="B24" s="1483"/>
      <c r="C24" s="1483"/>
      <c r="D24" s="1484"/>
      <c r="E24" s="1485" t="s">
        <v>20</v>
      </c>
      <c r="F24" s="1485"/>
      <c r="G24" s="1485"/>
      <c r="H24" s="1485"/>
      <c r="I24" s="1485"/>
      <c r="J24" s="1485"/>
      <c r="K24" s="1485"/>
      <c r="L24" s="1485"/>
      <c r="M24" s="1483"/>
      <c r="N24" s="1483"/>
      <c r="O24" s="1483"/>
      <c r="P24" s="1486"/>
    </row>
    <row r="25" spans="1:47" ht="12.75" customHeight="1" x14ac:dyDescent="0.2">
      <c r="A25" s="1487"/>
      <c r="B25" s="1488" t="s">
        <v>21</v>
      </c>
      <c r="C25" s="1489"/>
      <c r="D25" s="1489"/>
      <c r="E25" s="1489"/>
      <c r="F25" s="1489"/>
      <c r="G25" s="1489"/>
      <c r="H25" s="1489"/>
      <c r="I25" s="1489"/>
      <c r="J25" s="1489"/>
      <c r="K25" s="1489"/>
      <c r="L25" s="1489"/>
      <c r="M25" s="1489"/>
      <c r="N25" s="1489"/>
      <c r="O25" s="1490"/>
      <c r="P25" s="1491"/>
    </row>
    <row r="26" spans="1:47" ht="12.75" customHeight="1" x14ac:dyDescent="0.2">
      <c r="A26" s="1492" t="s">
        <v>22</v>
      </c>
      <c r="B26" s="1493" t="s">
        <v>23</v>
      </c>
      <c r="C26" s="1493"/>
      <c r="D26" s="1492" t="s">
        <v>24</v>
      </c>
      <c r="E26" s="1492" t="s">
        <v>25</v>
      </c>
      <c r="F26" s="1492" t="s">
        <v>22</v>
      </c>
      <c r="G26" s="1493" t="s">
        <v>23</v>
      </c>
      <c r="H26" s="1493"/>
      <c r="I26" s="1492" t="s">
        <v>24</v>
      </c>
      <c r="J26" s="1492" t="s">
        <v>25</v>
      </c>
      <c r="K26" s="1492" t="s">
        <v>22</v>
      </c>
      <c r="L26" s="1493" t="s">
        <v>23</v>
      </c>
      <c r="M26" s="1493"/>
      <c r="N26" s="1494" t="s">
        <v>24</v>
      </c>
      <c r="O26" s="1492" t="s">
        <v>25</v>
      </c>
      <c r="P26" s="1495"/>
    </row>
    <row r="27" spans="1:47" ht="12.75" customHeight="1" x14ac:dyDescent="0.2">
      <c r="A27" s="1496"/>
      <c r="B27" s="1497" t="s">
        <v>26</v>
      </c>
      <c r="C27" s="1497" t="s">
        <v>2</v>
      </c>
      <c r="D27" s="1496"/>
      <c r="E27" s="1496"/>
      <c r="F27" s="1496"/>
      <c r="G27" s="1497" t="s">
        <v>26</v>
      </c>
      <c r="H27" s="1497" t="s">
        <v>2</v>
      </c>
      <c r="I27" s="1496"/>
      <c r="J27" s="1496"/>
      <c r="K27" s="1496"/>
      <c r="L27" s="1497" t="s">
        <v>26</v>
      </c>
      <c r="M27" s="1497" t="s">
        <v>2</v>
      </c>
      <c r="N27" s="1498"/>
      <c r="O27" s="1496"/>
      <c r="P27" s="1499"/>
      <c r="Q27" s="10730" t="s">
        <v>161</v>
      </c>
      <c r="R27" s="10731"/>
      <c r="S27" s="1" t="s">
        <v>162</v>
      </c>
    </row>
    <row r="28" spans="1:47" ht="12.75" customHeight="1" x14ac:dyDescent="0.2">
      <c r="A28" s="1500">
        <v>1</v>
      </c>
      <c r="B28" s="1501">
        <v>0</v>
      </c>
      <c r="C28" s="1502">
        <v>0.15</v>
      </c>
      <c r="D28" s="1503">
        <v>16000</v>
      </c>
      <c r="E28" s="1504">
        <f t="shared" ref="E28:E59" si="0">D28*(100-2.68)/100</f>
        <v>15571.2</v>
      </c>
      <c r="F28" s="1505">
        <v>33</v>
      </c>
      <c r="G28" s="1506">
        <v>8</v>
      </c>
      <c r="H28" s="1506">
        <v>8.15</v>
      </c>
      <c r="I28" s="1503">
        <v>16000</v>
      </c>
      <c r="J28" s="1504">
        <f t="shared" ref="J28:J59" si="1">I28*(100-2.68)/100</f>
        <v>15571.2</v>
      </c>
      <c r="K28" s="1505">
        <v>65</v>
      </c>
      <c r="L28" s="1506">
        <v>16</v>
      </c>
      <c r="M28" s="1506">
        <v>16.149999999999999</v>
      </c>
      <c r="N28" s="1503">
        <v>16000</v>
      </c>
      <c r="O28" s="1504">
        <f t="shared" ref="O28:O59" si="2">N28*(100-2.68)/100</f>
        <v>15571.2</v>
      </c>
      <c r="P28" s="1507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1508">
        <v>2</v>
      </c>
      <c r="B29" s="1508">
        <v>0.15</v>
      </c>
      <c r="C29" s="1509">
        <v>0.3</v>
      </c>
      <c r="D29" s="1510">
        <v>16000</v>
      </c>
      <c r="E29" s="1511">
        <f t="shared" si="0"/>
        <v>15571.2</v>
      </c>
      <c r="F29" s="1512">
        <v>34</v>
      </c>
      <c r="G29" s="1513">
        <v>8.15</v>
      </c>
      <c r="H29" s="1513">
        <v>8.3000000000000007</v>
      </c>
      <c r="I29" s="1510">
        <v>16000</v>
      </c>
      <c r="J29" s="1511">
        <f t="shared" si="1"/>
        <v>15571.2</v>
      </c>
      <c r="K29" s="1512">
        <v>66</v>
      </c>
      <c r="L29" s="1513">
        <v>16.149999999999999</v>
      </c>
      <c r="M29" s="1513">
        <v>16.3</v>
      </c>
      <c r="N29" s="1510">
        <v>16000</v>
      </c>
      <c r="O29" s="1511">
        <f t="shared" si="2"/>
        <v>15571.2</v>
      </c>
      <c r="P29" s="1514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1515">
        <v>3</v>
      </c>
      <c r="B30" s="1516">
        <v>0.3</v>
      </c>
      <c r="C30" s="1517">
        <v>0.45</v>
      </c>
      <c r="D30" s="1518">
        <v>16000</v>
      </c>
      <c r="E30" s="1519">
        <f t="shared" si="0"/>
        <v>15571.2</v>
      </c>
      <c r="F30" s="1520">
        <v>35</v>
      </c>
      <c r="G30" s="1521">
        <v>8.3000000000000007</v>
      </c>
      <c r="H30" s="1521">
        <v>8.4499999999999993</v>
      </c>
      <c r="I30" s="1518">
        <v>16000</v>
      </c>
      <c r="J30" s="1519">
        <f t="shared" si="1"/>
        <v>15571.2</v>
      </c>
      <c r="K30" s="1520">
        <v>67</v>
      </c>
      <c r="L30" s="1521">
        <v>16.3</v>
      </c>
      <c r="M30" s="1521">
        <v>16.45</v>
      </c>
      <c r="N30" s="1518">
        <v>16000</v>
      </c>
      <c r="O30" s="1519">
        <f t="shared" si="2"/>
        <v>15571.2</v>
      </c>
      <c r="P30" s="1522"/>
      <c r="Q30" s="8564">
        <v>2</v>
      </c>
      <c r="R30" s="8667">
        <v>2.15</v>
      </c>
      <c r="S30" s="10733">
        <f>AVERAGE(D36:D39)</f>
        <v>16000</v>
      </c>
      <c r="V30" s="1523"/>
    </row>
    <row r="31" spans="1:47" ht="12.75" customHeight="1" x14ac:dyDescent="0.2">
      <c r="A31" s="1524">
        <v>4</v>
      </c>
      <c r="B31" s="1524">
        <v>0.45</v>
      </c>
      <c r="C31" s="1525">
        <v>1</v>
      </c>
      <c r="D31" s="1526">
        <v>16000</v>
      </c>
      <c r="E31" s="1527">
        <f t="shared" si="0"/>
        <v>15571.2</v>
      </c>
      <c r="F31" s="1528">
        <v>36</v>
      </c>
      <c r="G31" s="1525">
        <v>8.4499999999999993</v>
      </c>
      <c r="H31" s="1525">
        <v>9</v>
      </c>
      <c r="I31" s="1526">
        <v>16000</v>
      </c>
      <c r="J31" s="1527">
        <f t="shared" si="1"/>
        <v>15571.2</v>
      </c>
      <c r="K31" s="1528">
        <v>68</v>
      </c>
      <c r="L31" s="1525">
        <v>16.45</v>
      </c>
      <c r="M31" s="1525">
        <v>17</v>
      </c>
      <c r="N31" s="1526">
        <v>16000</v>
      </c>
      <c r="O31" s="1527">
        <f t="shared" si="2"/>
        <v>15571.2</v>
      </c>
      <c r="P31" s="1529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1530">
        <v>5</v>
      </c>
      <c r="B32" s="1531">
        <v>1</v>
      </c>
      <c r="C32" s="1532">
        <v>1.1499999999999999</v>
      </c>
      <c r="D32" s="1533">
        <v>16000</v>
      </c>
      <c r="E32" s="1534">
        <f t="shared" si="0"/>
        <v>15571.2</v>
      </c>
      <c r="F32" s="1535">
        <v>37</v>
      </c>
      <c r="G32" s="1531">
        <v>9</v>
      </c>
      <c r="H32" s="1531">
        <v>9.15</v>
      </c>
      <c r="I32" s="1533">
        <v>16000</v>
      </c>
      <c r="J32" s="1534">
        <f t="shared" si="1"/>
        <v>15571.2</v>
      </c>
      <c r="K32" s="1535">
        <v>69</v>
      </c>
      <c r="L32" s="1531">
        <v>17</v>
      </c>
      <c r="M32" s="1531">
        <v>17.149999999999999</v>
      </c>
      <c r="N32" s="1533">
        <v>16000</v>
      </c>
      <c r="O32" s="1534">
        <f t="shared" si="2"/>
        <v>15571.2</v>
      </c>
      <c r="P32" s="1536"/>
      <c r="Q32" s="8564">
        <v>4</v>
      </c>
      <c r="R32" s="8661">
        <v>4.1500000000000004</v>
      </c>
      <c r="S32" s="10733">
        <f>AVERAGE(D44:D47)</f>
        <v>16000</v>
      </c>
      <c r="AQ32" s="1533"/>
    </row>
    <row r="33" spans="1:19" ht="12.75" customHeight="1" x14ac:dyDescent="0.2">
      <c r="A33" s="1537">
        <v>6</v>
      </c>
      <c r="B33" s="1538">
        <v>1.1499999999999999</v>
      </c>
      <c r="C33" s="1539">
        <v>1.3</v>
      </c>
      <c r="D33" s="1540">
        <v>16000</v>
      </c>
      <c r="E33" s="1541">
        <f t="shared" si="0"/>
        <v>15571.2</v>
      </c>
      <c r="F33" s="1542">
        <v>38</v>
      </c>
      <c r="G33" s="1539">
        <v>9.15</v>
      </c>
      <c r="H33" s="1539">
        <v>9.3000000000000007</v>
      </c>
      <c r="I33" s="1540">
        <v>16000</v>
      </c>
      <c r="J33" s="1541">
        <f t="shared" si="1"/>
        <v>15571.2</v>
      </c>
      <c r="K33" s="1542">
        <v>70</v>
      </c>
      <c r="L33" s="1539">
        <v>17.149999999999999</v>
      </c>
      <c r="M33" s="1539">
        <v>17.3</v>
      </c>
      <c r="N33" s="1540">
        <v>16000</v>
      </c>
      <c r="O33" s="1541">
        <f t="shared" si="2"/>
        <v>15571.2</v>
      </c>
      <c r="P33" s="1543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1544">
        <v>7</v>
      </c>
      <c r="B34" s="1545">
        <v>1.3</v>
      </c>
      <c r="C34" s="1546">
        <v>1.45</v>
      </c>
      <c r="D34" s="1547">
        <v>16000</v>
      </c>
      <c r="E34" s="1548">
        <f t="shared" si="0"/>
        <v>15571.2</v>
      </c>
      <c r="F34" s="1549">
        <v>39</v>
      </c>
      <c r="G34" s="1550">
        <v>9.3000000000000007</v>
      </c>
      <c r="H34" s="1550">
        <v>9.4499999999999993</v>
      </c>
      <c r="I34" s="1547">
        <v>16000</v>
      </c>
      <c r="J34" s="1548">
        <f t="shared" si="1"/>
        <v>15571.2</v>
      </c>
      <c r="K34" s="1549">
        <v>71</v>
      </c>
      <c r="L34" s="1550">
        <v>17.3</v>
      </c>
      <c r="M34" s="1550">
        <v>17.45</v>
      </c>
      <c r="N34" s="1547">
        <v>16000</v>
      </c>
      <c r="O34" s="1548">
        <f t="shared" si="2"/>
        <v>15571.2</v>
      </c>
      <c r="P34" s="1551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1552">
        <v>8</v>
      </c>
      <c r="B35" s="1552">
        <v>1.45</v>
      </c>
      <c r="C35" s="1553">
        <v>2</v>
      </c>
      <c r="D35" s="1554">
        <v>16000</v>
      </c>
      <c r="E35" s="1555">
        <f t="shared" si="0"/>
        <v>15571.2</v>
      </c>
      <c r="F35" s="1556">
        <v>40</v>
      </c>
      <c r="G35" s="1553">
        <v>9.4499999999999993</v>
      </c>
      <c r="H35" s="1553">
        <v>10</v>
      </c>
      <c r="I35" s="1554">
        <v>16000</v>
      </c>
      <c r="J35" s="1555">
        <f t="shared" si="1"/>
        <v>15571.2</v>
      </c>
      <c r="K35" s="1556">
        <v>72</v>
      </c>
      <c r="L35" s="1557">
        <v>17.45</v>
      </c>
      <c r="M35" s="1553">
        <v>18</v>
      </c>
      <c r="N35" s="1554">
        <v>16000</v>
      </c>
      <c r="O35" s="1555">
        <f t="shared" si="2"/>
        <v>15571.2</v>
      </c>
      <c r="P35" s="1558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1559">
        <v>9</v>
      </c>
      <c r="B36" s="1560">
        <v>2</v>
      </c>
      <c r="C36" s="1561">
        <v>2.15</v>
      </c>
      <c r="D36" s="1562">
        <v>16000</v>
      </c>
      <c r="E36" s="1563">
        <f t="shared" si="0"/>
        <v>15571.2</v>
      </c>
      <c r="F36" s="1564">
        <v>41</v>
      </c>
      <c r="G36" s="1565">
        <v>10</v>
      </c>
      <c r="H36" s="1566">
        <v>10.15</v>
      </c>
      <c r="I36" s="1562">
        <v>16000</v>
      </c>
      <c r="J36" s="1563">
        <f t="shared" si="1"/>
        <v>15571.2</v>
      </c>
      <c r="K36" s="1564">
        <v>73</v>
      </c>
      <c r="L36" s="1566">
        <v>18</v>
      </c>
      <c r="M36" s="1565">
        <v>18.149999999999999</v>
      </c>
      <c r="N36" s="1562">
        <v>16000</v>
      </c>
      <c r="O36" s="1563">
        <f t="shared" si="2"/>
        <v>15571.2</v>
      </c>
      <c r="P36" s="1567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1568">
        <v>10</v>
      </c>
      <c r="B37" s="1568">
        <v>2.15</v>
      </c>
      <c r="C37" s="1569">
        <v>2.2999999999999998</v>
      </c>
      <c r="D37" s="1570">
        <v>16000</v>
      </c>
      <c r="E37" s="1571">
        <f t="shared" si="0"/>
        <v>15571.2</v>
      </c>
      <c r="F37" s="1572">
        <v>42</v>
      </c>
      <c r="G37" s="1569">
        <v>10.15</v>
      </c>
      <c r="H37" s="1573">
        <v>10.3</v>
      </c>
      <c r="I37" s="1570">
        <v>16000</v>
      </c>
      <c r="J37" s="1571">
        <f t="shared" si="1"/>
        <v>15571.2</v>
      </c>
      <c r="K37" s="1572">
        <v>74</v>
      </c>
      <c r="L37" s="1573">
        <v>18.149999999999999</v>
      </c>
      <c r="M37" s="1569">
        <v>18.3</v>
      </c>
      <c r="N37" s="1570">
        <v>16000</v>
      </c>
      <c r="O37" s="1571">
        <f t="shared" si="2"/>
        <v>15571.2</v>
      </c>
      <c r="P37" s="1574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1575">
        <v>11</v>
      </c>
      <c r="B38" s="1576">
        <v>2.2999999999999998</v>
      </c>
      <c r="C38" s="1577">
        <v>2.4500000000000002</v>
      </c>
      <c r="D38" s="1578">
        <v>16000</v>
      </c>
      <c r="E38" s="1579">
        <f t="shared" si="0"/>
        <v>15571.2</v>
      </c>
      <c r="F38" s="1580">
        <v>43</v>
      </c>
      <c r="G38" s="1581">
        <v>10.3</v>
      </c>
      <c r="H38" s="1582">
        <v>10.45</v>
      </c>
      <c r="I38" s="1578">
        <v>16000</v>
      </c>
      <c r="J38" s="1579">
        <f t="shared" si="1"/>
        <v>15571.2</v>
      </c>
      <c r="K38" s="1580">
        <v>75</v>
      </c>
      <c r="L38" s="1582">
        <v>18.3</v>
      </c>
      <c r="M38" s="1581">
        <v>18.45</v>
      </c>
      <c r="N38" s="1578">
        <v>16000</v>
      </c>
      <c r="O38" s="1579">
        <f t="shared" si="2"/>
        <v>15571.2</v>
      </c>
      <c r="P38" s="1583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1584">
        <v>12</v>
      </c>
      <c r="B39" s="1584">
        <v>2.4500000000000002</v>
      </c>
      <c r="C39" s="1585">
        <v>3</v>
      </c>
      <c r="D39" s="1586">
        <v>16000</v>
      </c>
      <c r="E39" s="1587">
        <f t="shared" si="0"/>
        <v>15571.2</v>
      </c>
      <c r="F39" s="1588">
        <v>44</v>
      </c>
      <c r="G39" s="1585">
        <v>10.45</v>
      </c>
      <c r="H39" s="1589">
        <v>11</v>
      </c>
      <c r="I39" s="1586">
        <v>16000</v>
      </c>
      <c r="J39" s="1587">
        <f t="shared" si="1"/>
        <v>15571.2</v>
      </c>
      <c r="K39" s="1588">
        <v>76</v>
      </c>
      <c r="L39" s="1589">
        <v>18.45</v>
      </c>
      <c r="M39" s="1585">
        <v>19</v>
      </c>
      <c r="N39" s="1586">
        <v>16000</v>
      </c>
      <c r="O39" s="1587">
        <f t="shared" si="2"/>
        <v>15571.2</v>
      </c>
      <c r="P39" s="1590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1591">
        <v>13</v>
      </c>
      <c r="B40" s="1592">
        <v>3</v>
      </c>
      <c r="C40" s="1593">
        <v>3.15</v>
      </c>
      <c r="D40" s="1594">
        <v>16000</v>
      </c>
      <c r="E40" s="1595">
        <f t="shared" si="0"/>
        <v>15571.2</v>
      </c>
      <c r="F40" s="1596">
        <v>45</v>
      </c>
      <c r="G40" s="1597">
        <v>11</v>
      </c>
      <c r="H40" s="1598">
        <v>11.15</v>
      </c>
      <c r="I40" s="1594">
        <v>16000</v>
      </c>
      <c r="J40" s="1595">
        <f t="shared" si="1"/>
        <v>15571.2</v>
      </c>
      <c r="K40" s="1596">
        <v>77</v>
      </c>
      <c r="L40" s="1598">
        <v>19</v>
      </c>
      <c r="M40" s="1597">
        <v>19.149999999999999</v>
      </c>
      <c r="N40" s="1594">
        <v>16000</v>
      </c>
      <c r="O40" s="1595">
        <f t="shared" si="2"/>
        <v>15571.2</v>
      </c>
      <c r="P40" s="1599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1600">
        <v>14</v>
      </c>
      <c r="B41" s="1600">
        <v>3.15</v>
      </c>
      <c r="C41" s="1601">
        <v>3.3</v>
      </c>
      <c r="D41" s="1602">
        <v>16000</v>
      </c>
      <c r="E41" s="1603">
        <f t="shared" si="0"/>
        <v>15571.2</v>
      </c>
      <c r="F41" s="1604">
        <v>46</v>
      </c>
      <c r="G41" s="1605">
        <v>11.15</v>
      </c>
      <c r="H41" s="1601">
        <v>11.3</v>
      </c>
      <c r="I41" s="1602">
        <v>16000</v>
      </c>
      <c r="J41" s="1603">
        <f t="shared" si="1"/>
        <v>15571.2</v>
      </c>
      <c r="K41" s="1604">
        <v>78</v>
      </c>
      <c r="L41" s="1601">
        <v>19.149999999999999</v>
      </c>
      <c r="M41" s="1605">
        <v>19.3</v>
      </c>
      <c r="N41" s="1602">
        <v>16000</v>
      </c>
      <c r="O41" s="1603">
        <f t="shared" si="2"/>
        <v>15571.2</v>
      </c>
      <c r="P41" s="1606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1607">
        <v>15</v>
      </c>
      <c r="B42" s="1608">
        <v>3.3</v>
      </c>
      <c r="C42" s="1609">
        <v>3.45</v>
      </c>
      <c r="D42" s="1610">
        <v>16000</v>
      </c>
      <c r="E42" s="1611">
        <f t="shared" si="0"/>
        <v>15571.2</v>
      </c>
      <c r="F42" s="1612">
        <v>47</v>
      </c>
      <c r="G42" s="1613">
        <v>11.3</v>
      </c>
      <c r="H42" s="1614">
        <v>11.45</v>
      </c>
      <c r="I42" s="1610">
        <v>16000</v>
      </c>
      <c r="J42" s="1611">
        <f t="shared" si="1"/>
        <v>15571.2</v>
      </c>
      <c r="K42" s="1612">
        <v>79</v>
      </c>
      <c r="L42" s="1614">
        <v>19.3</v>
      </c>
      <c r="M42" s="1613">
        <v>19.45</v>
      </c>
      <c r="N42" s="1610">
        <v>16000</v>
      </c>
      <c r="O42" s="1611">
        <f t="shared" si="2"/>
        <v>15571.2</v>
      </c>
      <c r="P42" s="1615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1616">
        <v>16</v>
      </c>
      <c r="B43" s="1616">
        <v>3.45</v>
      </c>
      <c r="C43" s="1617">
        <v>4</v>
      </c>
      <c r="D43" s="1618">
        <v>16000</v>
      </c>
      <c r="E43" s="1619">
        <f t="shared" si="0"/>
        <v>15571.2</v>
      </c>
      <c r="F43" s="1620">
        <v>48</v>
      </c>
      <c r="G43" s="1621">
        <v>11.45</v>
      </c>
      <c r="H43" s="1617">
        <v>12</v>
      </c>
      <c r="I43" s="1618">
        <v>16000</v>
      </c>
      <c r="J43" s="1619">
        <f t="shared" si="1"/>
        <v>15571.2</v>
      </c>
      <c r="K43" s="1620">
        <v>80</v>
      </c>
      <c r="L43" s="1617">
        <v>19.45</v>
      </c>
      <c r="M43" s="1617">
        <v>20</v>
      </c>
      <c r="N43" s="1618">
        <v>16000</v>
      </c>
      <c r="O43" s="1619">
        <f t="shared" si="2"/>
        <v>15571.2</v>
      </c>
      <c r="P43" s="1622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1623">
        <v>17</v>
      </c>
      <c r="B44" s="1624">
        <v>4</v>
      </c>
      <c r="C44" s="1625">
        <v>4.1500000000000004</v>
      </c>
      <c r="D44" s="1626">
        <v>16000</v>
      </c>
      <c r="E44" s="1627">
        <f t="shared" si="0"/>
        <v>15571.2</v>
      </c>
      <c r="F44" s="1628">
        <v>49</v>
      </c>
      <c r="G44" s="1629">
        <v>12</v>
      </c>
      <c r="H44" s="1630">
        <v>12.15</v>
      </c>
      <c r="I44" s="1626">
        <v>16000</v>
      </c>
      <c r="J44" s="1627">
        <f t="shared" si="1"/>
        <v>15571.2</v>
      </c>
      <c r="K44" s="1628">
        <v>81</v>
      </c>
      <c r="L44" s="1630">
        <v>20</v>
      </c>
      <c r="M44" s="1629">
        <v>20.149999999999999</v>
      </c>
      <c r="N44" s="1626">
        <v>16000</v>
      </c>
      <c r="O44" s="1627">
        <f t="shared" si="2"/>
        <v>15571.2</v>
      </c>
      <c r="P44" s="1631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1632">
        <v>18</v>
      </c>
      <c r="B45" s="1632">
        <v>4.1500000000000004</v>
      </c>
      <c r="C45" s="1633">
        <v>4.3</v>
      </c>
      <c r="D45" s="1634">
        <v>16000</v>
      </c>
      <c r="E45" s="1635">
        <f t="shared" si="0"/>
        <v>15571.2</v>
      </c>
      <c r="F45" s="1636">
        <v>50</v>
      </c>
      <c r="G45" s="1637">
        <v>12.15</v>
      </c>
      <c r="H45" s="1633">
        <v>12.3</v>
      </c>
      <c r="I45" s="1634">
        <v>16000</v>
      </c>
      <c r="J45" s="1635">
        <f t="shared" si="1"/>
        <v>15571.2</v>
      </c>
      <c r="K45" s="1636">
        <v>82</v>
      </c>
      <c r="L45" s="1633">
        <v>20.149999999999999</v>
      </c>
      <c r="M45" s="1637">
        <v>20.3</v>
      </c>
      <c r="N45" s="1634">
        <v>16000</v>
      </c>
      <c r="O45" s="1635">
        <f t="shared" si="2"/>
        <v>15571.2</v>
      </c>
      <c r="P45" s="1638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1639">
        <v>19</v>
      </c>
      <c r="B46" s="1640">
        <v>4.3</v>
      </c>
      <c r="C46" s="1641">
        <v>4.45</v>
      </c>
      <c r="D46" s="1642">
        <v>16000</v>
      </c>
      <c r="E46" s="1643">
        <f t="shared" si="0"/>
        <v>15571.2</v>
      </c>
      <c r="F46" s="1644">
        <v>51</v>
      </c>
      <c r="G46" s="1645">
        <v>12.3</v>
      </c>
      <c r="H46" s="1646">
        <v>12.45</v>
      </c>
      <c r="I46" s="1642">
        <v>16000</v>
      </c>
      <c r="J46" s="1643">
        <f t="shared" si="1"/>
        <v>15571.2</v>
      </c>
      <c r="K46" s="1644">
        <v>83</v>
      </c>
      <c r="L46" s="1646">
        <v>20.3</v>
      </c>
      <c r="M46" s="1645">
        <v>20.45</v>
      </c>
      <c r="N46" s="1642">
        <v>16000</v>
      </c>
      <c r="O46" s="1643">
        <f t="shared" si="2"/>
        <v>15571.2</v>
      </c>
      <c r="P46" s="1647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1648">
        <v>20</v>
      </c>
      <c r="B47" s="1648">
        <v>4.45</v>
      </c>
      <c r="C47" s="1649">
        <v>5</v>
      </c>
      <c r="D47" s="1650">
        <v>16000</v>
      </c>
      <c r="E47" s="1651">
        <f t="shared" si="0"/>
        <v>15571.2</v>
      </c>
      <c r="F47" s="1652">
        <v>52</v>
      </c>
      <c r="G47" s="1653">
        <v>12.45</v>
      </c>
      <c r="H47" s="1649">
        <v>13</v>
      </c>
      <c r="I47" s="1650">
        <v>16000</v>
      </c>
      <c r="J47" s="1651">
        <f t="shared" si="1"/>
        <v>15571.2</v>
      </c>
      <c r="K47" s="1652">
        <v>84</v>
      </c>
      <c r="L47" s="1649">
        <v>20.45</v>
      </c>
      <c r="M47" s="1653">
        <v>21</v>
      </c>
      <c r="N47" s="1650">
        <v>16000</v>
      </c>
      <c r="O47" s="1651">
        <f t="shared" si="2"/>
        <v>15571.2</v>
      </c>
      <c r="P47" s="1654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1655">
        <v>21</v>
      </c>
      <c r="B48" s="1656">
        <v>5</v>
      </c>
      <c r="C48" s="1657">
        <v>5.15</v>
      </c>
      <c r="D48" s="1658">
        <v>16000</v>
      </c>
      <c r="E48" s="1659">
        <f t="shared" si="0"/>
        <v>15571.2</v>
      </c>
      <c r="F48" s="1660">
        <v>53</v>
      </c>
      <c r="G48" s="1656">
        <v>13</v>
      </c>
      <c r="H48" s="1661">
        <v>13.15</v>
      </c>
      <c r="I48" s="1658">
        <v>16000</v>
      </c>
      <c r="J48" s="1659">
        <f t="shared" si="1"/>
        <v>15571.2</v>
      </c>
      <c r="K48" s="1660">
        <v>85</v>
      </c>
      <c r="L48" s="1661">
        <v>21</v>
      </c>
      <c r="M48" s="1656">
        <v>21.15</v>
      </c>
      <c r="N48" s="1658">
        <v>16000</v>
      </c>
      <c r="O48" s="1659">
        <f t="shared" si="2"/>
        <v>15571.2</v>
      </c>
      <c r="P48" s="1662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1663">
        <v>22</v>
      </c>
      <c r="B49" s="1664">
        <v>5.15</v>
      </c>
      <c r="C49" s="1665">
        <v>5.3</v>
      </c>
      <c r="D49" s="1666">
        <v>16000</v>
      </c>
      <c r="E49" s="1667">
        <f t="shared" si="0"/>
        <v>15571.2</v>
      </c>
      <c r="F49" s="1668">
        <v>54</v>
      </c>
      <c r="G49" s="1669">
        <v>13.15</v>
      </c>
      <c r="H49" s="1665">
        <v>13.3</v>
      </c>
      <c r="I49" s="1666">
        <v>16000</v>
      </c>
      <c r="J49" s="1667">
        <f t="shared" si="1"/>
        <v>15571.2</v>
      </c>
      <c r="K49" s="1668">
        <v>86</v>
      </c>
      <c r="L49" s="1665">
        <v>21.15</v>
      </c>
      <c r="M49" s="1669">
        <v>21.3</v>
      </c>
      <c r="N49" s="1666">
        <v>16000</v>
      </c>
      <c r="O49" s="1667">
        <f t="shared" si="2"/>
        <v>15571.2</v>
      </c>
      <c r="P49" s="1670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1671">
        <v>23</v>
      </c>
      <c r="B50" s="1672">
        <v>5.3</v>
      </c>
      <c r="C50" s="1673">
        <v>5.45</v>
      </c>
      <c r="D50" s="1674">
        <v>16000</v>
      </c>
      <c r="E50" s="1675">
        <f t="shared" si="0"/>
        <v>15571.2</v>
      </c>
      <c r="F50" s="1676">
        <v>55</v>
      </c>
      <c r="G50" s="1672">
        <v>13.3</v>
      </c>
      <c r="H50" s="1677">
        <v>13.45</v>
      </c>
      <c r="I50" s="1674">
        <v>16000</v>
      </c>
      <c r="J50" s="1675">
        <f t="shared" si="1"/>
        <v>15571.2</v>
      </c>
      <c r="K50" s="1676">
        <v>87</v>
      </c>
      <c r="L50" s="1677">
        <v>21.3</v>
      </c>
      <c r="M50" s="1672">
        <v>21.45</v>
      </c>
      <c r="N50" s="1674">
        <v>16000</v>
      </c>
      <c r="O50" s="1675">
        <f t="shared" si="2"/>
        <v>15571.2</v>
      </c>
      <c r="P50" s="1678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1679">
        <v>24</v>
      </c>
      <c r="B51" s="1680">
        <v>5.45</v>
      </c>
      <c r="C51" s="1681">
        <v>6</v>
      </c>
      <c r="D51" s="1682">
        <v>16000</v>
      </c>
      <c r="E51" s="1683">
        <f t="shared" si="0"/>
        <v>15571.2</v>
      </c>
      <c r="F51" s="1684">
        <v>56</v>
      </c>
      <c r="G51" s="1685">
        <v>13.45</v>
      </c>
      <c r="H51" s="1681">
        <v>14</v>
      </c>
      <c r="I51" s="1682">
        <v>16000</v>
      </c>
      <c r="J51" s="1683">
        <f t="shared" si="1"/>
        <v>15571.2</v>
      </c>
      <c r="K51" s="1684">
        <v>88</v>
      </c>
      <c r="L51" s="1681">
        <v>21.45</v>
      </c>
      <c r="M51" s="1685">
        <v>22</v>
      </c>
      <c r="N51" s="1682">
        <v>16000</v>
      </c>
      <c r="O51" s="1683">
        <f t="shared" si="2"/>
        <v>15571.2</v>
      </c>
      <c r="P51" s="1686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1687">
        <v>25</v>
      </c>
      <c r="B52" s="1688">
        <v>6</v>
      </c>
      <c r="C52" s="1689">
        <v>6.15</v>
      </c>
      <c r="D52" s="1690">
        <v>16000</v>
      </c>
      <c r="E52" s="1691">
        <f t="shared" si="0"/>
        <v>15571.2</v>
      </c>
      <c r="F52" s="1692">
        <v>57</v>
      </c>
      <c r="G52" s="1688">
        <v>14</v>
      </c>
      <c r="H52" s="1693">
        <v>14.15</v>
      </c>
      <c r="I52" s="1690">
        <v>16000</v>
      </c>
      <c r="J52" s="1691">
        <f t="shared" si="1"/>
        <v>15571.2</v>
      </c>
      <c r="K52" s="1692">
        <v>89</v>
      </c>
      <c r="L52" s="1693">
        <v>22</v>
      </c>
      <c r="M52" s="1688">
        <v>22.15</v>
      </c>
      <c r="N52" s="1690">
        <v>16000</v>
      </c>
      <c r="O52" s="1691">
        <f t="shared" si="2"/>
        <v>15571.2</v>
      </c>
      <c r="P52" s="1694"/>
      <c r="Q52" s="1" t="s">
        <v>163</v>
      </c>
      <c r="R52" s="1"/>
      <c r="S52" s="10733">
        <f>AVERAGE(S28:S51)</f>
        <v>16000</v>
      </c>
    </row>
    <row r="53" spans="1:19" x14ac:dyDescent="0.2">
      <c r="A53" s="1695">
        <v>26</v>
      </c>
      <c r="B53" s="1696">
        <v>6.15</v>
      </c>
      <c r="C53" s="1697">
        <v>6.3</v>
      </c>
      <c r="D53" s="1698">
        <v>16000</v>
      </c>
      <c r="E53" s="1699">
        <f t="shared" si="0"/>
        <v>15571.2</v>
      </c>
      <c r="F53" s="1700">
        <v>58</v>
      </c>
      <c r="G53" s="1701">
        <v>14.15</v>
      </c>
      <c r="H53" s="1697">
        <v>14.3</v>
      </c>
      <c r="I53" s="1698">
        <v>16000</v>
      </c>
      <c r="J53" s="1699">
        <f t="shared" si="1"/>
        <v>15571.2</v>
      </c>
      <c r="K53" s="1700">
        <v>90</v>
      </c>
      <c r="L53" s="1697">
        <v>22.15</v>
      </c>
      <c r="M53" s="1701">
        <v>22.3</v>
      </c>
      <c r="N53" s="1698">
        <v>16000</v>
      </c>
      <c r="O53" s="1699">
        <f t="shared" si="2"/>
        <v>15571.2</v>
      </c>
      <c r="P53" s="1702"/>
    </row>
    <row r="54" spans="1:19" x14ac:dyDescent="0.2">
      <c r="A54" s="1703">
        <v>27</v>
      </c>
      <c r="B54" s="1704">
        <v>6.3</v>
      </c>
      <c r="C54" s="1705">
        <v>6.45</v>
      </c>
      <c r="D54" s="1706">
        <v>16000</v>
      </c>
      <c r="E54" s="1707">
        <f t="shared" si="0"/>
        <v>15571.2</v>
      </c>
      <c r="F54" s="1708">
        <v>59</v>
      </c>
      <c r="G54" s="1704">
        <v>14.3</v>
      </c>
      <c r="H54" s="1709">
        <v>14.45</v>
      </c>
      <c r="I54" s="1706">
        <v>16000</v>
      </c>
      <c r="J54" s="1707">
        <f t="shared" si="1"/>
        <v>15571.2</v>
      </c>
      <c r="K54" s="1708">
        <v>91</v>
      </c>
      <c r="L54" s="1709">
        <v>22.3</v>
      </c>
      <c r="M54" s="1704">
        <v>22.45</v>
      </c>
      <c r="N54" s="1706">
        <v>16000</v>
      </c>
      <c r="O54" s="1707">
        <f t="shared" si="2"/>
        <v>15571.2</v>
      </c>
      <c r="P54" s="1710"/>
    </row>
    <row r="55" spans="1:19" x14ac:dyDescent="0.2">
      <c r="A55" s="1711">
        <v>28</v>
      </c>
      <c r="B55" s="1712">
        <v>6.45</v>
      </c>
      <c r="C55" s="1713">
        <v>7</v>
      </c>
      <c r="D55" s="1714">
        <v>16000</v>
      </c>
      <c r="E55" s="1715">
        <f t="shared" si="0"/>
        <v>15571.2</v>
      </c>
      <c r="F55" s="1716">
        <v>60</v>
      </c>
      <c r="G55" s="1717">
        <v>14.45</v>
      </c>
      <c r="H55" s="1717">
        <v>15</v>
      </c>
      <c r="I55" s="1714">
        <v>16000</v>
      </c>
      <c r="J55" s="1715">
        <f t="shared" si="1"/>
        <v>15571.2</v>
      </c>
      <c r="K55" s="1716">
        <v>92</v>
      </c>
      <c r="L55" s="1713">
        <v>22.45</v>
      </c>
      <c r="M55" s="1717">
        <v>23</v>
      </c>
      <c r="N55" s="1714">
        <v>16000</v>
      </c>
      <c r="O55" s="1715">
        <f t="shared" si="2"/>
        <v>15571.2</v>
      </c>
      <c r="P55" s="1718"/>
    </row>
    <row r="56" spans="1:19" x14ac:dyDescent="0.2">
      <c r="A56" s="1719">
        <v>29</v>
      </c>
      <c r="B56" s="1720">
        <v>7</v>
      </c>
      <c r="C56" s="1721">
        <v>7.15</v>
      </c>
      <c r="D56" s="1722">
        <v>16000</v>
      </c>
      <c r="E56" s="1723">
        <f t="shared" si="0"/>
        <v>15571.2</v>
      </c>
      <c r="F56" s="1724">
        <v>61</v>
      </c>
      <c r="G56" s="1720">
        <v>15</v>
      </c>
      <c r="H56" s="1720">
        <v>15.15</v>
      </c>
      <c r="I56" s="1722">
        <v>16000</v>
      </c>
      <c r="J56" s="1723">
        <f t="shared" si="1"/>
        <v>15571.2</v>
      </c>
      <c r="K56" s="1724">
        <v>93</v>
      </c>
      <c r="L56" s="1725">
        <v>23</v>
      </c>
      <c r="M56" s="1720">
        <v>23.15</v>
      </c>
      <c r="N56" s="1722">
        <v>16000</v>
      </c>
      <c r="O56" s="1723">
        <f t="shared" si="2"/>
        <v>15571.2</v>
      </c>
      <c r="P56" s="1726"/>
    </row>
    <row r="57" spans="1:19" x14ac:dyDescent="0.2">
      <c r="A57" s="1727">
        <v>30</v>
      </c>
      <c r="B57" s="1728">
        <v>7.15</v>
      </c>
      <c r="C57" s="1729">
        <v>7.3</v>
      </c>
      <c r="D57" s="1730">
        <v>16000</v>
      </c>
      <c r="E57" s="1731">
        <f t="shared" si="0"/>
        <v>15571.2</v>
      </c>
      <c r="F57" s="1732">
        <v>62</v>
      </c>
      <c r="G57" s="1733">
        <v>15.15</v>
      </c>
      <c r="H57" s="1733">
        <v>15.3</v>
      </c>
      <c r="I57" s="1730">
        <v>16000</v>
      </c>
      <c r="J57" s="1731">
        <f t="shared" si="1"/>
        <v>15571.2</v>
      </c>
      <c r="K57" s="1732">
        <v>94</v>
      </c>
      <c r="L57" s="1733">
        <v>23.15</v>
      </c>
      <c r="M57" s="1733">
        <v>23.3</v>
      </c>
      <c r="N57" s="1730">
        <v>16000</v>
      </c>
      <c r="O57" s="1731">
        <f t="shared" si="2"/>
        <v>15571.2</v>
      </c>
      <c r="P57" s="1734"/>
    </row>
    <row r="58" spans="1:19" x14ac:dyDescent="0.2">
      <c r="A58" s="1735">
        <v>31</v>
      </c>
      <c r="B58" s="1736">
        <v>7.3</v>
      </c>
      <c r="C58" s="1737">
        <v>7.45</v>
      </c>
      <c r="D58" s="1738">
        <v>16000</v>
      </c>
      <c r="E58" s="1739">
        <f t="shared" si="0"/>
        <v>15571.2</v>
      </c>
      <c r="F58" s="1740">
        <v>63</v>
      </c>
      <c r="G58" s="1736">
        <v>15.3</v>
      </c>
      <c r="H58" s="1736">
        <v>15.45</v>
      </c>
      <c r="I58" s="1738">
        <v>16000</v>
      </c>
      <c r="J58" s="1739">
        <f t="shared" si="1"/>
        <v>15571.2</v>
      </c>
      <c r="K58" s="1740">
        <v>95</v>
      </c>
      <c r="L58" s="1736">
        <v>23.3</v>
      </c>
      <c r="M58" s="1736">
        <v>23.45</v>
      </c>
      <c r="N58" s="1738">
        <v>16000</v>
      </c>
      <c r="O58" s="1739">
        <f t="shared" si="2"/>
        <v>15571.2</v>
      </c>
      <c r="P58" s="1741"/>
    </row>
    <row r="59" spans="1:19" x14ac:dyDescent="0.2">
      <c r="A59" s="1742">
        <v>32</v>
      </c>
      <c r="B59" s="1743">
        <v>7.45</v>
      </c>
      <c r="C59" s="1744">
        <v>8</v>
      </c>
      <c r="D59" s="1745">
        <v>16000</v>
      </c>
      <c r="E59" s="1746">
        <f t="shared" si="0"/>
        <v>15571.2</v>
      </c>
      <c r="F59" s="1747">
        <v>64</v>
      </c>
      <c r="G59" s="1748">
        <v>15.45</v>
      </c>
      <c r="H59" s="1748">
        <v>16</v>
      </c>
      <c r="I59" s="1745">
        <v>16000</v>
      </c>
      <c r="J59" s="1746">
        <f t="shared" si="1"/>
        <v>15571.2</v>
      </c>
      <c r="K59" s="1747">
        <v>96</v>
      </c>
      <c r="L59" s="1748">
        <v>23.45</v>
      </c>
      <c r="M59" s="1748">
        <v>24</v>
      </c>
      <c r="N59" s="1745">
        <v>16000</v>
      </c>
      <c r="O59" s="1746">
        <f t="shared" si="2"/>
        <v>15571.2</v>
      </c>
      <c r="P59" s="1749"/>
    </row>
    <row r="60" spans="1:19" x14ac:dyDescent="0.2">
      <c r="A60" s="1750" t="s">
        <v>27</v>
      </c>
      <c r="B60" s="1751"/>
      <c r="C60" s="1751"/>
      <c r="D60" s="1752">
        <f>SUM(D28:D59)</f>
        <v>512000</v>
      </c>
      <c r="E60" s="1753">
        <f>SUM(E28:E59)</f>
        <v>498278.40000000026</v>
      </c>
      <c r="F60" s="1751"/>
      <c r="G60" s="1751"/>
      <c r="H60" s="1751"/>
      <c r="I60" s="1752">
        <f>SUM(I28:I59)</f>
        <v>512000</v>
      </c>
      <c r="J60" s="1753">
        <f>SUM(J28:J59)</f>
        <v>498278.40000000026</v>
      </c>
      <c r="K60" s="1751"/>
      <c r="L60" s="1751"/>
      <c r="M60" s="1751"/>
      <c r="N60" s="1751">
        <f>SUM(N28:N59)</f>
        <v>512000</v>
      </c>
      <c r="O60" s="1753">
        <f>SUM(O28:O59)</f>
        <v>498278.40000000026</v>
      </c>
      <c r="P60" s="1754"/>
    </row>
    <row r="64" spans="1:19" x14ac:dyDescent="0.2">
      <c r="A64" t="s">
        <v>43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1755"/>
      <c r="B66" s="1756"/>
      <c r="C66" s="1756"/>
      <c r="D66" s="1757"/>
      <c r="E66" s="1756"/>
      <c r="F66" s="1756"/>
      <c r="G66" s="1756"/>
      <c r="H66" s="1756"/>
      <c r="I66" s="1757"/>
      <c r="J66" s="1758"/>
      <c r="K66" s="1756"/>
      <c r="L66" s="1756"/>
      <c r="M66" s="1756"/>
      <c r="N66" s="1756"/>
      <c r="O66" s="1756"/>
      <c r="P66" s="1759"/>
    </row>
    <row r="67" spans="1:16" x14ac:dyDescent="0.2">
      <c r="A67" s="1760" t="s">
        <v>28</v>
      </c>
      <c r="B67" s="1761"/>
      <c r="C67" s="1761"/>
      <c r="D67" s="1762"/>
      <c r="E67" s="1763"/>
      <c r="F67" s="1761"/>
      <c r="G67" s="1761"/>
      <c r="H67" s="1763"/>
      <c r="I67" s="1762"/>
      <c r="J67" s="1764"/>
      <c r="K67" s="1761"/>
      <c r="L67" s="1761"/>
      <c r="M67" s="1761"/>
      <c r="N67" s="1761"/>
      <c r="O67" s="1761"/>
      <c r="P67" s="1765"/>
    </row>
    <row r="68" spans="1:16" x14ac:dyDescent="0.2">
      <c r="A68" s="1766"/>
      <c r="B68" s="1767"/>
      <c r="C68" s="1767"/>
      <c r="D68" s="1767"/>
      <c r="E68" s="1767"/>
      <c r="F68" s="1767"/>
      <c r="G68" s="1767"/>
      <c r="H68" s="1767"/>
      <c r="I68" s="1767"/>
      <c r="J68" s="1767"/>
      <c r="K68" s="1767"/>
      <c r="L68" s="1768"/>
      <c r="M68" s="1768"/>
      <c r="N68" s="1768"/>
      <c r="O68" s="1768"/>
      <c r="P68" s="1769"/>
    </row>
    <row r="69" spans="1:16" x14ac:dyDescent="0.2">
      <c r="A69" s="1770"/>
      <c r="B69" s="1771"/>
      <c r="C69" s="1771"/>
      <c r="D69" s="1772"/>
      <c r="E69" s="1773"/>
      <c r="F69" s="1771"/>
      <c r="G69" s="1771"/>
      <c r="H69" s="1773"/>
      <c r="I69" s="1772"/>
      <c r="J69" s="1774"/>
      <c r="K69" s="1771"/>
      <c r="L69" s="1771"/>
      <c r="M69" s="1771"/>
      <c r="N69" s="1771"/>
      <c r="O69" s="1771"/>
      <c r="P69" s="1775"/>
    </row>
    <row r="70" spans="1:16" x14ac:dyDescent="0.2">
      <c r="A70" s="1776"/>
      <c r="B70" s="1777"/>
      <c r="C70" s="1777"/>
      <c r="D70" s="1778"/>
      <c r="E70" s="1779"/>
      <c r="F70" s="1777"/>
      <c r="G70" s="1777"/>
      <c r="H70" s="1779"/>
      <c r="I70" s="1778"/>
      <c r="J70" s="1777"/>
      <c r="K70" s="1777"/>
      <c r="L70" s="1777"/>
      <c r="M70" s="1777"/>
      <c r="N70" s="1777"/>
      <c r="O70" s="1777"/>
      <c r="P70" s="1780"/>
    </row>
    <row r="71" spans="1:16" x14ac:dyDescent="0.2">
      <c r="A71" s="1781"/>
      <c r="B71" s="1782"/>
      <c r="C71" s="1782"/>
      <c r="D71" s="1783"/>
      <c r="E71" s="1784"/>
      <c r="F71" s="1782"/>
      <c r="G71" s="1782"/>
      <c r="H71" s="1784"/>
      <c r="I71" s="1783"/>
      <c r="J71" s="1782"/>
      <c r="K71" s="1782"/>
      <c r="L71" s="1782"/>
      <c r="M71" s="1782"/>
      <c r="N71" s="1782"/>
      <c r="O71" s="1782"/>
      <c r="P71" s="1785"/>
    </row>
    <row r="72" spans="1:16" x14ac:dyDescent="0.2">
      <c r="A72" s="1786"/>
      <c r="B72" s="1787"/>
      <c r="C72" s="1787"/>
      <c r="D72" s="1788"/>
      <c r="E72" s="1789"/>
      <c r="F72" s="1787"/>
      <c r="G72" s="1787"/>
      <c r="H72" s="1789"/>
      <c r="I72" s="1788"/>
      <c r="J72" s="1787"/>
      <c r="K72" s="1787"/>
      <c r="L72" s="1787"/>
      <c r="M72" s="1787" t="s">
        <v>29</v>
      </c>
      <c r="N72" s="1787"/>
      <c r="O72" s="1787"/>
      <c r="P72" s="1790"/>
    </row>
    <row r="73" spans="1:16" x14ac:dyDescent="0.2">
      <c r="A73" s="1791"/>
      <c r="B73" s="1792"/>
      <c r="C73" s="1792"/>
      <c r="D73" s="1793"/>
      <c r="E73" s="1794"/>
      <c r="F73" s="1792"/>
      <c r="G73" s="1792"/>
      <c r="H73" s="1794"/>
      <c r="I73" s="1793"/>
      <c r="J73" s="1792"/>
      <c r="K73" s="1792"/>
      <c r="L73" s="1792"/>
      <c r="M73" s="1792" t="s">
        <v>30</v>
      </c>
      <c r="N73" s="1792"/>
      <c r="O73" s="1792"/>
      <c r="P73" s="1795"/>
    </row>
    <row r="74" spans="1:16" ht="15.75" x14ac:dyDescent="0.25">
      <c r="E74" s="1796"/>
      <c r="H74" s="1796"/>
    </row>
    <row r="75" spans="1:16" ht="15.75" x14ac:dyDescent="0.25">
      <c r="C75" s="1797"/>
      <c r="E75" s="1798"/>
      <c r="H75" s="1798"/>
    </row>
    <row r="76" spans="1:16" ht="15.75" x14ac:dyDescent="0.25">
      <c r="E76" s="1799"/>
      <c r="H76" s="1799"/>
    </row>
    <row r="77" spans="1:16" ht="15.75" x14ac:dyDescent="0.25">
      <c r="E77" s="1800"/>
      <c r="H77" s="1800"/>
    </row>
    <row r="78" spans="1:16" ht="15.75" x14ac:dyDescent="0.25">
      <c r="E78" s="1801"/>
      <c r="H78" s="1801"/>
    </row>
    <row r="79" spans="1:16" ht="15.75" x14ac:dyDescent="0.25">
      <c r="E79" s="1802"/>
      <c r="H79" s="1802"/>
    </row>
    <row r="80" spans="1:16" ht="15.75" x14ac:dyDescent="0.25">
      <c r="E80" s="1803"/>
      <c r="H80" s="1803"/>
    </row>
    <row r="81" spans="5:13" ht="15.75" x14ac:dyDescent="0.25">
      <c r="E81" s="1804"/>
      <c r="H81" s="1804"/>
    </row>
    <row r="82" spans="5:13" ht="15.75" x14ac:dyDescent="0.25">
      <c r="E82" s="1805"/>
      <c r="H82" s="1805"/>
    </row>
    <row r="83" spans="5:13" ht="15.75" x14ac:dyDescent="0.25">
      <c r="E83" s="1806"/>
      <c r="H83" s="1806"/>
    </row>
    <row r="84" spans="5:13" ht="15.75" x14ac:dyDescent="0.25">
      <c r="E84" s="1807"/>
      <c r="H84" s="1807"/>
    </row>
    <row r="85" spans="5:13" ht="15.75" x14ac:dyDescent="0.25">
      <c r="E85" s="1808"/>
      <c r="H85" s="1808"/>
    </row>
    <row r="86" spans="5:13" ht="15.75" x14ac:dyDescent="0.25">
      <c r="E86" s="1809"/>
      <c r="H86" s="1809"/>
    </row>
    <row r="87" spans="5:13" ht="15.75" x14ac:dyDescent="0.25">
      <c r="E87" s="1810"/>
      <c r="H87" s="1810"/>
    </row>
    <row r="88" spans="5:13" ht="15.75" x14ac:dyDescent="0.25">
      <c r="E88" s="1811"/>
      <c r="H88" s="1811"/>
    </row>
    <row r="89" spans="5:13" ht="15.75" x14ac:dyDescent="0.25">
      <c r="E89" s="1812"/>
      <c r="H89" s="1812"/>
    </row>
    <row r="90" spans="5:13" ht="15.75" x14ac:dyDescent="0.25">
      <c r="E90" s="1813"/>
      <c r="H90" s="1813"/>
    </row>
    <row r="91" spans="5:13" ht="15.75" x14ac:dyDescent="0.25">
      <c r="E91" s="1814"/>
      <c r="H91" s="1814"/>
    </row>
    <row r="92" spans="5:13" ht="15.75" x14ac:dyDescent="0.25">
      <c r="E92" s="1815"/>
      <c r="H92" s="1815"/>
    </row>
    <row r="93" spans="5:13" ht="15.75" x14ac:dyDescent="0.25">
      <c r="E93" s="1816"/>
      <c r="H93" s="1816"/>
    </row>
    <row r="94" spans="5:13" ht="15.75" x14ac:dyDescent="0.25">
      <c r="E94" s="1817"/>
      <c r="H94" s="1817"/>
    </row>
    <row r="95" spans="5:13" ht="15.75" x14ac:dyDescent="0.25">
      <c r="E95" s="1818"/>
      <c r="H95" s="1818"/>
    </row>
    <row r="96" spans="5:13" ht="15.75" x14ac:dyDescent="0.25">
      <c r="E96" s="1819"/>
      <c r="H96" s="1819"/>
      <c r="M96" s="1820" t="s">
        <v>8</v>
      </c>
    </row>
    <row r="97" spans="5:14" ht="15.75" x14ac:dyDescent="0.25">
      <c r="E97" s="1821"/>
      <c r="H97" s="1821"/>
    </row>
    <row r="98" spans="5:14" ht="15.75" x14ac:dyDescent="0.25">
      <c r="E98" s="1822"/>
      <c r="H98" s="1822"/>
    </row>
    <row r="99" spans="5:14" ht="15.75" x14ac:dyDescent="0.25">
      <c r="E99" s="1823"/>
      <c r="H99" s="1823"/>
    </row>
    <row r="101" spans="5:14" x14ac:dyDescent="0.2">
      <c r="N101" s="1824"/>
    </row>
    <row r="126" spans="4:4" x14ac:dyDescent="0.2">
      <c r="D126" s="1825"/>
    </row>
  </sheetData>
  <mergeCells count="1">
    <mergeCell ref="Q27:R2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1826"/>
      <c r="B1" s="1827"/>
      <c r="C1" s="1827"/>
      <c r="D1" s="1828"/>
      <c r="E1" s="1827"/>
      <c r="F1" s="1827"/>
      <c r="G1" s="1827"/>
      <c r="H1" s="1827"/>
      <c r="I1" s="1828"/>
      <c r="J1" s="1827"/>
      <c r="K1" s="1827"/>
      <c r="L1" s="1827"/>
      <c r="M1" s="1827"/>
      <c r="N1" s="1827"/>
      <c r="O1" s="1827"/>
      <c r="P1" s="1829"/>
    </row>
    <row r="2" spans="1:16" ht="12.75" customHeight="1" x14ac:dyDescent="0.2">
      <c r="A2" s="1830" t="s">
        <v>0</v>
      </c>
      <c r="B2" s="1831"/>
      <c r="C2" s="1831"/>
      <c r="D2" s="1831"/>
      <c r="E2" s="1831"/>
      <c r="F2" s="1831"/>
      <c r="G2" s="1831"/>
      <c r="H2" s="1831"/>
      <c r="I2" s="1831"/>
      <c r="J2" s="1831"/>
      <c r="K2" s="1831"/>
      <c r="L2" s="1831"/>
      <c r="M2" s="1831"/>
      <c r="N2" s="1831"/>
      <c r="O2" s="1831"/>
      <c r="P2" s="1832"/>
    </row>
    <row r="3" spans="1:16" ht="12.75" customHeight="1" x14ac:dyDescent="0.2">
      <c r="A3" s="1833"/>
      <c r="B3" s="1834"/>
      <c r="C3" s="1834"/>
      <c r="D3" s="1834"/>
      <c r="E3" s="1834"/>
      <c r="F3" s="1834"/>
      <c r="G3" s="1834"/>
      <c r="H3" s="1834"/>
      <c r="I3" s="1834"/>
      <c r="J3" s="1834"/>
      <c r="K3" s="1834"/>
      <c r="L3" s="1834"/>
      <c r="M3" s="1834"/>
      <c r="N3" s="1834"/>
      <c r="O3" s="1834"/>
      <c r="P3" s="1835"/>
    </row>
    <row r="4" spans="1:16" ht="12.75" customHeight="1" x14ac:dyDescent="0.2">
      <c r="A4" s="1836" t="s">
        <v>44</v>
      </c>
      <c r="B4" s="1837"/>
      <c r="C4" s="1837"/>
      <c r="D4" s="1837"/>
      <c r="E4" s="1837"/>
      <c r="F4" s="1837"/>
      <c r="G4" s="1837"/>
      <c r="H4" s="1837"/>
      <c r="I4" s="1837"/>
      <c r="J4" s="1838"/>
      <c r="K4" s="1839"/>
      <c r="L4" s="1839"/>
      <c r="M4" s="1839"/>
      <c r="N4" s="1839"/>
      <c r="O4" s="1839"/>
      <c r="P4" s="1840"/>
    </row>
    <row r="5" spans="1:16" ht="12.75" customHeight="1" x14ac:dyDescent="0.2">
      <c r="A5" s="1841"/>
      <c r="B5" s="1842"/>
      <c r="C5" s="1842"/>
      <c r="D5" s="1843"/>
      <c r="E5" s="1842"/>
      <c r="F5" s="1842"/>
      <c r="G5" s="1842"/>
      <c r="H5" s="1842"/>
      <c r="I5" s="1843"/>
      <c r="J5" s="1842"/>
      <c r="K5" s="1842"/>
      <c r="L5" s="1842"/>
      <c r="M5" s="1842"/>
      <c r="N5" s="1842"/>
      <c r="O5" s="1842"/>
      <c r="P5" s="1844"/>
    </row>
    <row r="6" spans="1:16" ht="12.75" customHeight="1" x14ac:dyDescent="0.2">
      <c r="A6" s="1845" t="s">
        <v>2</v>
      </c>
      <c r="B6" s="1846"/>
      <c r="C6" s="1846"/>
      <c r="D6" s="1847"/>
      <c r="E6" s="1846"/>
      <c r="F6" s="1846"/>
      <c r="G6" s="1846"/>
      <c r="H6" s="1846"/>
      <c r="I6" s="1847"/>
      <c r="J6" s="1846"/>
      <c r="K6" s="1846"/>
      <c r="L6" s="1846"/>
      <c r="M6" s="1846"/>
      <c r="N6" s="1846"/>
      <c r="O6" s="1846"/>
      <c r="P6" s="1848"/>
    </row>
    <row r="7" spans="1:16" ht="12.75" customHeight="1" x14ac:dyDescent="0.2">
      <c r="A7" s="1849" t="s">
        <v>3</v>
      </c>
      <c r="B7" s="1850"/>
      <c r="C7" s="1850"/>
      <c r="D7" s="1851"/>
      <c r="E7" s="1850"/>
      <c r="F7" s="1850"/>
      <c r="G7" s="1850"/>
      <c r="H7" s="1850"/>
      <c r="I7" s="1851"/>
      <c r="J7" s="1850"/>
      <c r="K7" s="1850"/>
      <c r="L7" s="1850"/>
      <c r="M7" s="1850"/>
      <c r="N7" s="1850"/>
      <c r="O7" s="1850"/>
      <c r="P7" s="1852"/>
    </row>
    <row r="8" spans="1:16" ht="12.75" customHeight="1" x14ac:dyDescent="0.2">
      <c r="A8" s="1853" t="s">
        <v>4</v>
      </c>
      <c r="B8" s="1854"/>
      <c r="C8" s="1854"/>
      <c r="D8" s="1855"/>
      <c r="E8" s="1854"/>
      <c r="F8" s="1854"/>
      <c r="G8" s="1854"/>
      <c r="H8" s="1854"/>
      <c r="I8" s="1855"/>
      <c r="J8" s="1854"/>
      <c r="K8" s="1854"/>
      <c r="L8" s="1854"/>
      <c r="M8" s="1854"/>
      <c r="N8" s="1854"/>
      <c r="O8" s="1854"/>
      <c r="P8" s="1856"/>
    </row>
    <row r="9" spans="1:16" ht="12.75" customHeight="1" x14ac:dyDescent="0.2">
      <c r="A9" s="1857" t="s">
        <v>5</v>
      </c>
      <c r="B9" s="1858"/>
      <c r="C9" s="1858"/>
      <c r="D9" s="1859"/>
      <c r="E9" s="1858"/>
      <c r="F9" s="1858"/>
      <c r="G9" s="1858"/>
      <c r="H9" s="1858"/>
      <c r="I9" s="1859"/>
      <c r="J9" s="1858"/>
      <c r="K9" s="1858"/>
      <c r="L9" s="1858"/>
      <c r="M9" s="1858"/>
      <c r="N9" s="1858"/>
      <c r="O9" s="1858"/>
      <c r="P9" s="1860"/>
    </row>
    <row r="10" spans="1:16" ht="12.75" customHeight="1" x14ac:dyDescent="0.2">
      <c r="A10" s="1861" t="s">
        <v>6</v>
      </c>
      <c r="B10" s="1862"/>
      <c r="C10" s="1862"/>
      <c r="D10" s="1863"/>
      <c r="E10" s="1862"/>
      <c r="F10" s="1862"/>
      <c r="G10" s="1862"/>
      <c r="H10" s="1862"/>
      <c r="I10" s="1863"/>
      <c r="J10" s="1862"/>
      <c r="K10" s="1862"/>
      <c r="L10" s="1862"/>
      <c r="M10" s="1862"/>
      <c r="N10" s="1862"/>
      <c r="O10" s="1862"/>
      <c r="P10" s="1864"/>
    </row>
    <row r="11" spans="1:16" ht="12.75" customHeight="1" x14ac:dyDescent="0.2">
      <c r="A11" s="1865"/>
      <c r="B11" s="1866"/>
      <c r="C11" s="1866"/>
      <c r="D11" s="1867"/>
      <c r="E11" s="1866"/>
      <c r="F11" s="1866"/>
      <c r="G11" s="1868"/>
      <c r="H11" s="1866"/>
      <c r="I11" s="1867"/>
      <c r="J11" s="1866"/>
      <c r="K11" s="1866"/>
      <c r="L11" s="1866"/>
      <c r="M11" s="1866"/>
      <c r="N11" s="1866"/>
      <c r="O11" s="1866"/>
      <c r="P11" s="1869"/>
    </row>
    <row r="12" spans="1:16" ht="12.75" customHeight="1" x14ac:dyDescent="0.2">
      <c r="A12" s="1870" t="s">
        <v>45</v>
      </c>
      <c r="B12" s="1871"/>
      <c r="C12" s="1871"/>
      <c r="D12" s="1872"/>
      <c r="E12" s="1871" t="s">
        <v>8</v>
      </c>
      <c r="F12" s="1871"/>
      <c r="G12" s="1871"/>
      <c r="H12" s="1871"/>
      <c r="I12" s="1872"/>
      <c r="J12" s="1871"/>
      <c r="K12" s="1871"/>
      <c r="L12" s="1871"/>
      <c r="M12" s="1871"/>
      <c r="N12" s="1873" t="s">
        <v>46</v>
      </c>
      <c r="O12" s="1871"/>
      <c r="P12" s="1874"/>
    </row>
    <row r="13" spans="1:16" ht="12.75" customHeight="1" x14ac:dyDescent="0.2">
      <c r="A13" s="1875"/>
      <c r="B13" s="1876"/>
      <c r="C13" s="1876"/>
      <c r="D13" s="1877"/>
      <c r="E13" s="1876"/>
      <c r="F13" s="1876"/>
      <c r="G13" s="1876"/>
      <c r="H13" s="1876"/>
      <c r="I13" s="1877"/>
      <c r="J13" s="1876"/>
      <c r="K13" s="1876"/>
      <c r="L13" s="1876"/>
      <c r="M13" s="1876"/>
      <c r="N13" s="1876"/>
      <c r="O13" s="1876"/>
      <c r="P13" s="1878"/>
    </row>
    <row r="14" spans="1:16" ht="12.75" customHeight="1" x14ac:dyDescent="0.2">
      <c r="A14" s="1879" t="s">
        <v>10</v>
      </c>
      <c r="B14" s="1880"/>
      <c r="C14" s="1880"/>
      <c r="D14" s="1881"/>
      <c r="E14" s="1880"/>
      <c r="F14" s="1880"/>
      <c r="G14" s="1880"/>
      <c r="H14" s="1880"/>
      <c r="I14" s="1881"/>
      <c r="J14" s="1880"/>
      <c r="K14" s="1880"/>
      <c r="L14" s="1880"/>
      <c r="M14" s="1880"/>
      <c r="N14" s="1882"/>
      <c r="O14" s="1883"/>
      <c r="P14" s="1884"/>
    </row>
    <row r="15" spans="1:16" ht="12.75" customHeight="1" x14ac:dyDescent="0.2">
      <c r="A15" s="1885"/>
      <c r="B15" s="1886"/>
      <c r="C15" s="1886"/>
      <c r="D15" s="1887"/>
      <c r="E15" s="1886"/>
      <c r="F15" s="1886"/>
      <c r="G15" s="1886"/>
      <c r="H15" s="1886"/>
      <c r="I15" s="1887"/>
      <c r="J15" s="1886"/>
      <c r="K15" s="1886"/>
      <c r="L15" s="1886"/>
      <c r="M15" s="1886"/>
      <c r="N15" s="1888" t="s">
        <v>11</v>
      </c>
      <c r="O15" s="1889" t="s">
        <v>12</v>
      </c>
      <c r="P15" s="1890"/>
    </row>
    <row r="16" spans="1:16" ht="12.75" customHeight="1" x14ac:dyDescent="0.2">
      <c r="A16" s="1891" t="s">
        <v>13</v>
      </c>
      <c r="B16" s="1892"/>
      <c r="C16" s="1892"/>
      <c r="D16" s="1893"/>
      <c r="E16" s="1892"/>
      <c r="F16" s="1892"/>
      <c r="G16" s="1892"/>
      <c r="H16" s="1892"/>
      <c r="I16" s="1893"/>
      <c r="J16" s="1892"/>
      <c r="K16" s="1892"/>
      <c r="L16" s="1892"/>
      <c r="M16" s="1892"/>
      <c r="N16" s="1894"/>
      <c r="O16" s="1895"/>
      <c r="P16" s="1895"/>
    </row>
    <row r="17" spans="1:47" ht="12.75" customHeight="1" x14ac:dyDescent="0.2">
      <c r="A17" s="1896" t="s">
        <v>14</v>
      </c>
      <c r="B17" s="1897"/>
      <c r="C17" s="1897"/>
      <c r="D17" s="1898"/>
      <c r="E17" s="1897"/>
      <c r="F17" s="1897"/>
      <c r="G17" s="1897"/>
      <c r="H17" s="1897"/>
      <c r="I17" s="1898"/>
      <c r="J17" s="1897"/>
      <c r="K17" s="1897"/>
      <c r="L17" s="1897"/>
      <c r="M17" s="1897"/>
      <c r="N17" s="1899" t="s">
        <v>15</v>
      </c>
      <c r="O17" s="1900" t="s">
        <v>16</v>
      </c>
      <c r="P17" s="1901"/>
    </row>
    <row r="18" spans="1:47" ht="12.75" customHeight="1" x14ac:dyDescent="0.2">
      <c r="A18" s="1902"/>
      <c r="B18" s="1903"/>
      <c r="C18" s="1903"/>
      <c r="D18" s="1904"/>
      <c r="E18" s="1903"/>
      <c r="F18" s="1903"/>
      <c r="G18" s="1903"/>
      <c r="H18" s="1903"/>
      <c r="I18" s="1904"/>
      <c r="J18" s="1903"/>
      <c r="K18" s="1903"/>
      <c r="L18" s="1903"/>
      <c r="M18" s="1903"/>
      <c r="N18" s="1905"/>
      <c r="O18" s="1906"/>
      <c r="P18" s="1907" t="s">
        <v>8</v>
      </c>
    </row>
    <row r="19" spans="1:47" ht="12.75" customHeight="1" x14ac:dyDescent="0.2">
      <c r="A19" s="1908"/>
      <c r="B19" s="1909"/>
      <c r="C19" s="1909"/>
      <c r="D19" s="1910"/>
      <c r="E19" s="1909"/>
      <c r="F19" s="1909"/>
      <c r="G19" s="1909"/>
      <c r="H19" s="1909"/>
      <c r="I19" s="1910"/>
      <c r="J19" s="1909"/>
      <c r="K19" s="1911"/>
      <c r="L19" s="1909" t="s">
        <v>17</v>
      </c>
      <c r="M19" s="1909"/>
      <c r="N19" s="1912"/>
      <c r="O19" s="1913"/>
      <c r="P19" s="1914"/>
      <c r="AU19" s="1915"/>
    </row>
    <row r="20" spans="1:47" ht="12.75" customHeight="1" x14ac:dyDescent="0.2">
      <c r="A20" s="1916"/>
      <c r="B20" s="1917"/>
      <c r="C20" s="1917"/>
      <c r="D20" s="1918"/>
      <c r="E20" s="1917"/>
      <c r="F20" s="1917"/>
      <c r="G20" s="1917"/>
      <c r="H20" s="1917"/>
      <c r="I20" s="1918"/>
      <c r="J20" s="1917"/>
      <c r="K20" s="1917"/>
      <c r="L20" s="1917"/>
      <c r="M20" s="1917"/>
      <c r="N20" s="1919"/>
      <c r="O20" s="1920"/>
      <c r="P20" s="1921"/>
    </row>
    <row r="21" spans="1:47" ht="12.75" customHeight="1" x14ac:dyDescent="0.2">
      <c r="A21" s="1922"/>
      <c r="B21" s="1923"/>
      <c r="C21" s="1924"/>
      <c r="D21" s="1924"/>
      <c r="E21" s="1923"/>
      <c r="F21" s="1923"/>
      <c r="G21" s="1923"/>
      <c r="H21" s="1923" t="s">
        <v>8</v>
      </c>
      <c r="I21" s="1925"/>
      <c r="J21" s="1923"/>
      <c r="K21" s="1923"/>
      <c r="L21" s="1923"/>
      <c r="M21" s="1923"/>
      <c r="N21" s="1926"/>
      <c r="O21" s="1927"/>
      <c r="P21" s="1928"/>
    </row>
    <row r="22" spans="1:47" ht="12.75" customHeight="1" x14ac:dyDescent="0.2">
      <c r="A22" s="1929"/>
      <c r="B22" s="1930"/>
      <c r="C22" s="1930"/>
      <c r="D22" s="1931"/>
      <c r="E22" s="1930"/>
      <c r="F22" s="1930"/>
      <c r="G22" s="1930"/>
      <c r="H22" s="1930"/>
      <c r="I22" s="1931"/>
      <c r="J22" s="1930"/>
      <c r="K22" s="1930"/>
      <c r="L22" s="1930"/>
      <c r="M22" s="1930"/>
      <c r="N22" s="1930"/>
      <c r="O22" s="1930"/>
      <c r="P22" s="1932"/>
    </row>
    <row r="23" spans="1:47" ht="12.75" customHeight="1" x14ac:dyDescent="0.2">
      <c r="A23" s="1933" t="s">
        <v>18</v>
      </c>
      <c r="B23" s="1934"/>
      <c r="C23" s="1934"/>
      <c r="D23" s="1935"/>
      <c r="E23" s="1936" t="s">
        <v>19</v>
      </c>
      <c r="F23" s="1936"/>
      <c r="G23" s="1936"/>
      <c r="H23" s="1936"/>
      <c r="I23" s="1936"/>
      <c r="J23" s="1936"/>
      <c r="K23" s="1936"/>
      <c r="L23" s="1936"/>
      <c r="M23" s="1934"/>
      <c r="N23" s="1934"/>
      <c r="O23" s="1934"/>
      <c r="P23" s="1937"/>
    </row>
    <row r="24" spans="1:47" ht="15.75" x14ac:dyDescent="0.25">
      <c r="A24" s="1938"/>
      <c r="B24" s="1939"/>
      <c r="C24" s="1939"/>
      <c r="D24" s="1940"/>
      <c r="E24" s="2" t="s">
        <v>20</v>
      </c>
      <c r="F24" s="2"/>
      <c r="G24" s="2"/>
      <c r="H24" s="2"/>
      <c r="I24" s="2"/>
      <c r="J24" s="2"/>
      <c r="K24" s="2"/>
      <c r="L24" s="2"/>
      <c r="M24" s="1939"/>
      <c r="N24" s="1939"/>
      <c r="O24" s="1939"/>
      <c r="P24" s="1941"/>
    </row>
    <row r="25" spans="1:47" ht="12.75" customHeight="1" x14ac:dyDescent="0.2">
      <c r="A25" s="1942"/>
      <c r="B25" s="1943" t="s">
        <v>21</v>
      </c>
      <c r="C25" s="1944"/>
      <c r="D25" s="1944"/>
      <c r="E25" s="1944"/>
      <c r="F25" s="1944"/>
      <c r="G25" s="1944"/>
      <c r="H25" s="1944"/>
      <c r="I25" s="1944"/>
      <c r="J25" s="1944"/>
      <c r="K25" s="1944"/>
      <c r="L25" s="1944"/>
      <c r="M25" s="1944"/>
      <c r="N25" s="1944"/>
      <c r="O25" s="1945"/>
      <c r="P25" s="1946"/>
    </row>
    <row r="26" spans="1:47" ht="12.75" customHeight="1" x14ac:dyDescent="0.2">
      <c r="A26" s="3" t="s">
        <v>22</v>
      </c>
      <c r="B26" s="1947" t="s">
        <v>23</v>
      </c>
      <c r="C26" s="1947"/>
      <c r="D26" s="3" t="s">
        <v>24</v>
      </c>
      <c r="E26" s="3" t="s">
        <v>25</v>
      </c>
      <c r="F26" s="3" t="s">
        <v>22</v>
      </c>
      <c r="G26" s="1947" t="s">
        <v>23</v>
      </c>
      <c r="H26" s="1947"/>
      <c r="I26" s="3" t="s">
        <v>24</v>
      </c>
      <c r="J26" s="3" t="s">
        <v>25</v>
      </c>
      <c r="K26" s="3" t="s">
        <v>22</v>
      </c>
      <c r="L26" s="1947" t="s">
        <v>23</v>
      </c>
      <c r="M26" s="1947"/>
      <c r="N26" s="1948" t="s">
        <v>24</v>
      </c>
      <c r="O26" s="3" t="s">
        <v>25</v>
      </c>
      <c r="P26" s="1949"/>
    </row>
    <row r="27" spans="1:47" ht="12.75" customHeight="1" x14ac:dyDescent="0.2">
      <c r="A27" s="1950"/>
      <c r="B27" s="4" t="s">
        <v>26</v>
      </c>
      <c r="C27" s="4" t="s">
        <v>2</v>
      </c>
      <c r="D27" s="1950"/>
      <c r="E27" s="1950"/>
      <c r="F27" s="1950"/>
      <c r="G27" s="4" t="s">
        <v>26</v>
      </c>
      <c r="H27" s="4" t="s">
        <v>2</v>
      </c>
      <c r="I27" s="1950"/>
      <c r="J27" s="1950"/>
      <c r="K27" s="1950"/>
      <c r="L27" s="4" t="s">
        <v>26</v>
      </c>
      <c r="M27" s="4" t="s">
        <v>2</v>
      </c>
      <c r="N27" s="1951"/>
      <c r="O27" s="1950"/>
      <c r="P27" s="1952"/>
      <c r="Q27" s="10730" t="s">
        <v>161</v>
      </c>
      <c r="R27" s="10731"/>
      <c r="S27" s="1" t="s">
        <v>162</v>
      </c>
    </row>
    <row r="28" spans="1:47" ht="12.75" customHeight="1" x14ac:dyDescent="0.2">
      <c r="A28" s="5">
        <v>1</v>
      </c>
      <c r="B28" s="6">
        <v>0</v>
      </c>
      <c r="C28" s="1953">
        <v>0.15</v>
      </c>
      <c r="D28" s="1954">
        <v>16000</v>
      </c>
      <c r="E28" s="1955">
        <f t="shared" ref="E28:E59" si="0">D28*(100-2.68)/100</f>
        <v>15571.2</v>
      </c>
      <c r="F28" s="1956">
        <v>33</v>
      </c>
      <c r="G28" s="1957">
        <v>8</v>
      </c>
      <c r="H28" s="1957">
        <v>8.15</v>
      </c>
      <c r="I28" s="1954">
        <v>16000</v>
      </c>
      <c r="J28" s="1955">
        <f t="shared" ref="J28:J59" si="1">I28*(100-2.68)/100</f>
        <v>15571.2</v>
      </c>
      <c r="K28" s="1956">
        <v>65</v>
      </c>
      <c r="L28" s="1957">
        <v>16</v>
      </c>
      <c r="M28" s="1957">
        <v>16.149999999999999</v>
      </c>
      <c r="N28" s="1954">
        <v>16000</v>
      </c>
      <c r="O28" s="1955">
        <f t="shared" ref="O28:O59" si="2">N28*(100-2.68)/100</f>
        <v>15571.2</v>
      </c>
      <c r="P28" s="1958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1959">
        <v>2</v>
      </c>
      <c r="B29" s="1959">
        <v>0.15</v>
      </c>
      <c r="C29" s="1960">
        <v>0.3</v>
      </c>
      <c r="D29" s="1961">
        <v>16000</v>
      </c>
      <c r="E29" s="1962">
        <f t="shared" si="0"/>
        <v>15571.2</v>
      </c>
      <c r="F29" s="1963">
        <v>34</v>
      </c>
      <c r="G29" s="7">
        <v>8.15</v>
      </c>
      <c r="H29" s="7">
        <v>8.3000000000000007</v>
      </c>
      <c r="I29" s="1961">
        <v>16000</v>
      </c>
      <c r="J29" s="1962">
        <f t="shared" si="1"/>
        <v>15571.2</v>
      </c>
      <c r="K29" s="1963">
        <v>66</v>
      </c>
      <c r="L29" s="7">
        <v>16.149999999999999</v>
      </c>
      <c r="M29" s="7">
        <v>16.3</v>
      </c>
      <c r="N29" s="1961">
        <v>16000</v>
      </c>
      <c r="O29" s="1962">
        <f t="shared" si="2"/>
        <v>15571.2</v>
      </c>
      <c r="P29" s="1964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8">
        <v>3</v>
      </c>
      <c r="B30" s="9">
        <v>0.3</v>
      </c>
      <c r="C30" s="10">
        <v>0.45</v>
      </c>
      <c r="D30" s="1965">
        <v>16000</v>
      </c>
      <c r="E30" s="11">
        <f t="shared" si="0"/>
        <v>15571.2</v>
      </c>
      <c r="F30" s="1966">
        <v>35</v>
      </c>
      <c r="G30" s="1967">
        <v>8.3000000000000007</v>
      </c>
      <c r="H30" s="1967">
        <v>8.4499999999999993</v>
      </c>
      <c r="I30" s="1965">
        <v>16000</v>
      </c>
      <c r="J30" s="11">
        <f t="shared" si="1"/>
        <v>15571.2</v>
      </c>
      <c r="K30" s="1966">
        <v>67</v>
      </c>
      <c r="L30" s="1967">
        <v>16.3</v>
      </c>
      <c r="M30" s="1967">
        <v>16.45</v>
      </c>
      <c r="N30" s="1965">
        <v>16000</v>
      </c>
      <c r="O30" s="11">
        <f t="shared" si="2"/>
        <v>15571.2</v>
      </c>
      <c r="P30" s="1968"/>
      <c r="Q30" s="8564">
        <v>2</v>
      </c>
      <c r="R30" s="8667">
        <v>2.15</v>
      </c>
      <c r="S30" s="10733">
        <f>AVERAGE(D36:D39)</f>
        <v>16000</v>
      </c>
      <c r="V30" s="1969"/>
    </row>
    <row r="31" spans="1:47" ht="12.75" customHeight="1" x14ac:dyDescent="0.2">
      <c r="A31" s="1970">
        <v>4</v>
      </c>
      <c r="B31" s="1970">
        <v>0.45</v>
      </c>
      <c r="C31" s="1971">
        <v>1</v>
      </c>
      <c r="D31" s="1972">
        <v>16000</v>
      </c>
      <c r="E31" s="1973">
        <f t="shared" si="0"/>
        <v>15571.2</v>
      </c>
      <c r="F31" s="1974">
        <v>36</v>
      </c>
      <c r="G31" s="1971">
        <v>8.4499999999999993</v>
      </c>
      <c r="H31" s="1971">
        <v>9</v>
      </c>
      <c r="I31" s="1972">
        <v>16000</v>
      </c>
      <c r="J31" s="1973">
        <f t="shared" si="1"/>
        <v>15571.2</v>
      </c>
      <c r="K31" s="1974">
        <v>68</v>
      </c>
      <c r="L31" s="1971">
        <v>16.45</v>
      </c>
      <c r="M31" s="1971">
        <v>17</v>
      </c>
      <c r="N31" s="1972">
        <v>16000</v>
      </c>
      <c r="O31" s="1973">
        <f t="shared" si="2"/>
        <v>15571.2</v>
      </c>
      <c r="P31" s="1975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1976">
        <v>5</v>
      </c>
      <c r="B32" s="12">
        <v>1</v>
      </c>
      <c r="C32" s="13">
        <v>1.1499999999999999</v>
      </c>
      <c r="D32" s="1977">
        <v>16000</v>
      </c>
      <c r="E32" s="1978">
        <f t="shared" si="0"/>
        <v>15571.2</v>
      </c>
      <c r="F32" s="1979">
        <v>37</v>
      </c>
      <c r="G32" s="12">
        <v>9</v>
      </c>
      <c r="H32" s="12">
        <v>9.15</v>
      </c>
      <c r="I32" s="1977">
        <v>16000</v>
      </c>
      <c r="J32" s="1978">
        <f t="shared" si="1"/>
        <v>15571.2</v>
      </c>
      <c r="K32" s="1979">
        <v>69</v>
      </c>
      <c r="L32" s="12">
        <v>17</v>
      </c>
      <c r="M32" s="12">
        <v>17.149999999999999</v>
      </c>
      <c r="N32" s="1977">
        <v>16000</v>
      </c>
      <c r="O32" s="1978">
        <f t="shared" si="2"/>
        <v>15571.2</v>
      </c>
      <c r="P32" s="1980"/>
      <c r="Q32" s="8564">
        <v>4</v>
      </c>
      <c r="R32" s="8661">
        <v>4.1500000000000004</v>
      </c>
      <c r="S32" s="10733">
        <f>AVERAGE(D44:D47)</f>
        <v>16000</v>
      </c>
      <c r="AQ32" s="1977"/>
    </row>
    <row r="33" spans="1:19" ht="12.75" customHeight="1" x14ac:dyDescent="0.2">
      <c r="A33" s="1981">
        <v>6</v>
      </c>
      <c r="B33" s="1982">
        <v>1.1499999999999999</v>
      </c>
      <c r="C33" s="1983">
        <v>1.3</v>
      </c>
      <c r="D33" s="14">
        <v>16000</v>
      </c>
      <c r="E33" s="1984">
        <f t="shared" si="0"/>
        <v>15571.2</v>
      </c>
      <c r="F33" s="1985">
        <v>38</v>
      </c>
      <c r="G33" s="1983">
        <v>9.15</v>
      </c>
      <c r="H33" s="1983">
        <v>9.3000000000000007</v>
      </c>
      <c r="I33" s="14">
        <v>16000</v>
      </c>
      <c r="J33" s="1984">
        <f t="shared" si="1"/>
        <v>15571.2</v>
      </c>
      <c r="K33" s="1985">
        <v>70</v>
      </c>
      <c r="L33" s="1983">
        <v>17.149999999999999</v>
      </c>
      <c r="M33" s="1983">
        <v>17.3</v>
      </c>
      <c r="N33" s="14">
        <v>16000</v>
      </c>
      <c r="O33" s="1984">
        <f t="shared" si="2"/>
        <v>15571.2</v>
      </c>
      <c r="P33" s="15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16">
        <v>7</v>
      </c>
      <c r="B34" s="17">
        <v>1.3</v>
      </c>
      <c r="C34" s="18">
        <v>1.45</v>
      </c>
      <c r="D34" s="1986">
        <v>16000</v>
      </c>
      <c r="E34" s="1987">
        <f t="shared" si="0"/>
        <v>15571.2</v>
      </c>
      <c r="F34" s="1988">
        <v>39</v>
      </c>
      <c r="G34" s="1989">
        <v>9.3000000000000007</v>
      </c>
      <c r="H34" s="1989">
        <v>9.4499999999999993</v>
      </c>
      <c r="I34" s="1986">
        <v>16000</v>
      </c>
      <c r="J34" s="1987">
        <f t="shared" si="1"/>
        <v>15571.2</v>
      </c>
      <c r="K34" s="1988">
        <v>71</v>
      </c>
      <c r="L34" s="1989">
        <v>17.3</v>
      </c>
      <c r="M34" s="1989">
        <v>17.45</v>
      </c>
      <c r="N34" s="1986">
        <v>16000</v>
      </c>
      <c r="O34" s="1987">
        <f t="shared" si="2"/>
        <v>15571.2</v>
      </c>
      <c r="P34" s="19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1990">
        <v>8</v>
      </c>
      <c r="B35" s="1990">
        <v>1.45</v>
      </c>
      <c r="C35" s="1991">
        <v>2</v>
      </c>
      <c r="D35" s="1992">
        <v>16000</v>
      </c>
      <c r="E35" s="1993">
        <f t="shared" si="0"/>
        <v>15571.2</v>
      </c>
      <c r="F35" s="20">
        <v>40</v>
      </c>
      <c r="G35" s="1991">
        <v>9.4499999999999993</v>
      </c>
      <c r="H35" s="1991">
        <v>10</v>
      </c>
      <c r="I35" s="1992">
        <v>16000</v>
      </c>
      <c r="J35" s="1993">
        <f t="shared" si="1"/>
        <v>15571.2</v>
      </c>
      <c r="K35" s="20">
        <v>72</v>
      </c>
      <c r="L35" s="1994">
        <v>17.45</v>
      </c>
      <c r="M35" s="1991">
        <v>18</v>
      </c>
      <c r="N35" s="1992">
        <v>16000</v>
      </c>
      <c r="O35" s="1993">
        <f t="shared" si="2"/>
        <v>15571.2</v>
      </c>
      <c r="P35" s="1995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1996">
        <v>9</v>
      </c>
      <c r="B36" s="1997">
        <v>2</v>
      </c>
      <c r="C36" s="21">
        <v>2.15</v>
      </c>
      <c r="D36" s="1998">
        <v>16000</v>
      </c>
      <c r="E36" s="1999">
        <f t="shared" si="0"/>
        <v>15571.2</v>
      </c>
      <c r="F36" s="22">
        <v>41</v>
      </c>
      <c r="G36" s="2000">
        <v>10</v>
      </c>
      <c r="H36" s="2001">
        <v>10.15</v>
      </c>
      <c r="I36" s="1998">
        <v>16000</v>
      </c>
      <c r="J36" s="1999">
        <f t="shared" si="1"/>
        <v>15571.2</v>
      </c>
      <c r="K36" s="22">
        <v>73</v>
      </c>
      <c r="L36" s="2001">
        <v>18</v>
      </c>
      <c r="M36" s="2000">
        <v>18.149999999999999</v>
      </c>
      <c r="N36" s="1998">
        <v>16000</v>
      </c>
      <c r="O36" s="1999">
        <f t="shared" si="2"/>
        <v>15571.2</v>
      </c>
      <c r="P36" s="23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2002">
        <v>10</v>
      </c>
      <c r="B37" s="2002">
        <v>2.15</v>
      </c>
      <c r="C37" s="2003">
        <v>2.2999999999999998</v>
      </c>
      <c r="D37" s="2004">
        <v>16000</v>
      </c>
      <c r="E37" s="2005">
        <f t="shared" si="0"/>
        <v>15571.2</v>
      </c>
      <c r="F37" s="2006">
        <v>42</v>
      </c>
      <c r="G37" s="2003">
        <v>10.15</v>
      </c>
      <c r="H37" s="24">
        <v>10.3</v>
      </c>
      <c r="I37" s="2004">
        <v>16000</v>
      </c>
      <c r="J37" s="2005">
        <f t="shared" si="1"/>
        <v>15571.2</v>
      </c>
      <c r="K37" s="2006">
        <v>74</v>
      </c>
      <c r="L37" s="24">
        <v>18.149999999999999</v>
      </c>
      <c r="M37" s="2003">
        <v>18.3</v>
      </c>
      <c r="N37" s="2004">
        <v>16000</v>
      </c>
      <c r="O37" s="2005">
        <f t="shared" si="2"/>
        <v>15571.2</v>
      </c>
      <c r="P37" s="2007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2008">
        <v>11</v>
      </c>
      <c r="B38" s="25">
        <v>2.2999999999999998</v>
      </c>
      <c r="C38" s="26">
        <v>2.4500000000000002</v>
      </c>
      <c r="D38" s="2009">
        <v>16000</v>
      </c>
      <c r="E38" s="27">
        <f t="shared" si="0"/>
        <v>15571.2</v>
      </c>
      <c r="F38" s="2010">
        <v>43</v>
      </c>
      <c r="G38" s="28">
        <v>10.3</v>
      </c>
      <c r="H38" s="2011">
        <v>10.45</v>
      </c>
      <c r="I38" s="2009">
        <v>16000</v>
      </c>
      <c r="J38" s="27">
        <f t="shared" si="1"/>
        <v>15571.2</v>
      </c>
      <c r="K38" s="2010">
        <v>75</v>
      </c>
      <c r="L38" s="2011">
        <v>18.3</v>
      </c>
      <c r="M38" s="28">
        <v>18.45</v>
      </c>
      <c r="N38" s="2009">
        <v>16000</v>
      </c>
      <c r="O38" s="27">
        <f t="shared" si="2"/>
        <v>15571.2</v>
      </c>
      <c r="P38" s="2012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2013">
        <v>12</v>
      </c>
      <c r="B39" s="2013">
        <v>2.4500000000000002</v>
      </c>
      <c r="C39" s="2014">
        <v>3</v>
      </c>
      <c r="D39" s="2015">
        <v>16000</v>
      </c>
      <c r="E39" s="2016">
        <f t="shared" si="0"/>
        <v>15571.2</v>
      </c>
      <c r="F39" s="29">
        <v>44</v>
      </c>
      <c r="G39" s="2014">
        <v>10.45</v>
      </c>
      <c r="H39" s="2017">
        <v>11</v>
      </c>
      <c r="I39" s="2015">
        <v>16000</v>
      </c>
      <c r="J39" s="2016">
        <f t="shared" si="1"/>
        <v>15571.2</v>
      </c>
      <c r="K39" s="29">
        <v>76</v>
      </c>
      <c r="L39" s="2017">
        <v>18.45</v>
      </c>
      <c r="M39" s="2014">
        <v>19</v>
      </c>
      <c r="N39" s="2015">
        <v>16000</v>
      </c>
      <c r="O39" s="2016">
        <f t="shared" si="2"/>
        <v>15571.2</v>
      </c>
      <c r="P39" s="2018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2019">
        <v>13</v>
      </c>
      <c r="B40" s="2020">
        <v>3</v>
      </c>
      <c r="C40" s="30">
        <v>3.15</v>
      </c>
      <c r="D40" s="2021">
        <v>16000</v>
      </c>
      <c r="E40" s="2022">
        <f t="shared" si="0"/>
        <v>15571.2</v>
      </c>
      <c r="F40" s="31">
        <v>45</v>
      </c>
      <c r="G40" s="32">
        <v>11</v>
      </c>
      <c r="H40" s="2023">
        <v>11.15</v>
      </c>
      <c r="I40" s="2021">
        <v>16000</v>
      </c>
      <c r="J40" s="2022">
        <f t="shared" si="1"/>
        <v>15571.2</v>
      </c>
      <c r="K40" s="31">
        <v>77</v>
      </c>
      <c r="L40" s="2023">
        <v>19</v>
      </c>
      <c r="M40" s="32">
        <v>19.149999999999999</v>
      </c>
      <c r="N40" s="2021">
        <v>16000</v>
      </c>
      <c r="O40" s="2022">
        <f t="shared" si="2"/>
        <v>15571.2</v>
      </c>
      <c r="P40" s="2024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2025">
        <v>14</v>
      </c>
      <c r="B41" s="2025">
        <v>3.15</v>
      </c>
      <c r="C41" s="2026">
        <v>3.3</v>
      </c>
      <c r="D41" s="2027">
        <v>16000</v>
      </c>
      <c r="E41" s="2028">
        <f t="shared" si="0"/>
        <v>15571.2</v>
      </c>
      <c r="F41" s="2029">
        <v>46</v>
      </c>
      <c r="G41" s="2030">
        <v>11.15</v>
      </c>
      <c r="H41" s="2026">
        <v>11.3</v>
      </c>
      <c r="I41" s="2027">
        <v>16000</v>
      </c>
      <c r="J41" s="2028">
        <f t="shared" si="1"/>
        <v>15571.2</v>
      </c>
      <c r="K41" s="2029">
        <v>78</v>
      </c>
      <c r="L41" s="2026">
        <v>19.149999999999999</v>
      </c>
      <c r="M41" s="2030">
        <v>19.3</v>
      </c>
      <c r="N41" s="2027">
        <v>16000</v>
      </c>
      <c r="O41" s="2028">
        <f t="shared" si="2"/>
        <v>15571.2</v>
      </c>
      <c r="P41" s="2031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2032">
        <v>15</v>
      </c>
      <c r="B42" s="2033">
        <v>3.3</v>
      </c>
      <c r="C42" s="33">
        <v>3.45</v>
      </c>
      <c r="D42" s="2034">
        <v>16000</v>
      </c>
      <c r="E42" s="34">
        <f t="shared" si="0"/>
        <v>15571.2</v>
      </c>
      <c r="F42" s="35">
        <v>47</v>
      </c>
      <c r="G42" s="36">
        <v>11.3</v>
      </c>
      <c r="H42" s="2035">
        <v>11.45</v>
      </c>
      <c r="I42" s="2034">
        <v>16000</v>
      </c>
      <c r="J42" s="34">
        <f t="shared" si="1"/>
        <v>15571.2</v>
      </c>
      <c r="K42" s="35">
        <v>79</v>
      </c>
      <c r="L42" s="2035">
        <v>19.3</v>
      </c>
      <c r="M42" s="36">
        <v>19.45</v>
      </c>
      <c r="N42" s="2034">
        <v>16000</v>
      </c>
      <c r="O42" s="34">
        <f t="shared" si="2"/>
        <v>15571.2</v>
      </c>
      <c r="P42" s="37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2036">
        <v>16</v>
      </c>
      <c r="B43" s="2036">
        <v>3.45</v>
      </c>
      <c r="C43" s="2037">
        <v>4</v>
      </c>
      <c r="D43" s="2038">
        <v>16000</v>
      </c>
      <c r="E43" s="2039">
        <f t="shared" si="0"/>
        <v>15571.2</v>
      </c>
      <c r="F43" s="2040">
        <v>48</v>
      </c>
      <c r="G43" s="2041">
        <v>11.45</v>
      </c>
      <c r="H43" s="2037">
        <v>12</v>
      </c>
      <c r="I43" s="2038">
        <v>16000</v>
      </c>
      <c r="J43" s="2039">
        <f t="shared" si="1"/>
        <v>15571.2</v>
      </c>
      <c r="K43" s="2040">
        <v>80</v>
      </c>
      <c r="L43" s="2037">
        <v>19.45</v>
      </c>
      <c r="M43" s="2037">
        <v>20</v>
      </c>
      <c r="N43" s="2038">
        <v>16000</v>
      </c>
      <c r="O43" s="2039">
        <f t="shared" si="2"/>
        <v>15571.2</v>
      </c>
      <c r="P43" s="2042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2043">
        <v>17</v>
      </c>
      <c r="B44" s="2044">
        <v>4</v>
      </c>
      <c r="C44" s="2045">
        <v>4.1500000000000004</v>
      </c>
      <c r="D44" s="2046">
        <v>16000</v>
      </c>
      <c r="E44" s="38">
        <f t="shared" si="0"/>
        <v>15571.2</v>
      </c>
      <c r="F44" s="39">
        <v>49</v>
      </c>
      <c r="G44" s="2047">
        <v>12</v>
      </c>
      <c r="H44" s="2048">
        <v>12.15</v>
      </c>
      <c r="I44" s="2046">
        <v>16000</v>
      </c>
      <c r="J44" s="38">
        <f t="shared" si="1"/>
        <v>15571.2</v>
      </c>
      <c r="K44" s="39">
        <v>81</v>
      </c>
      <c r="L44" s="2048">
        <v>20</v>
      </c>
      <c r="M44" s="2047">
        <v>20.149999999999999</v>
      </c>
      <c r="N44" s="2046">
        <v>16000</v>
      </c>
      <c r="O44" s="38">
        <f t="shared" si="2"/>
        <v>15571.2</v>
      </c>
      <c r="P44" s="2049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2050">
        <v>18</v>
      </c>
      <c r="B45" s="2050">
        <v>4.1500000000000004</v>
      </c>
      <c r="C45" s="2051">
        <v>4.3</v>
      </c>
      <c r="D45" s="2052">
        <v>16000</v>
      </c>
      <c r="E45" s="2053">
        <f t="shared" si="0"/>
        <v>15571.2</v>
      </c>
      <c r="F45" s="40">
        <v>50</v>
      </c>
      <c r="G45" s="2054">
        <v>12.15</v>
      </c>
      <c r="H45" s="2051">
        <v>12.3</v>
      </c>
      <c r="I45" s="2052">
        <v>16000</v>
      </c>
      <c r="J45" s="2053">
        <f t="shared" si="1"/>
        <v>15571.2</v>
      </c>
      <c r="K45" s="40">
        <v>82</v>
      </c>
      <c r="L45" s="2051">
        <v>20.149999999999999</v>
      </c>
      <c r="M45" s="2054">
        <v>20.3</v>
      </c>
      <c r="N45" s="2052">
        <v>16000</v>
      </c>
      <c r="O45" s="2053">
        <f t="shared" si="2"/>
        <v>15571.2</v>
      </c>
      <c r="P45" s="2055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41">
        <v>19</v>
      </c>
      <c r="B46" s="42">
        <v>4.3</v>
      </c>
      <c r="C46" s="43">
        <v>4.45</v>
      </c>
      <c r="D46" s="44">
        <v>16000</v>
      </c>
      <c r="E46" s="2056">
        <f t="shared" si="0"/>
        <v>15571.2</v>
      </c>
      <c r="F46" s="2057">
        <v>51</v>
      </c>
      <c r="G46" s="2058">
        <v>12.3</v>
      </c>
      <c r="H46" s="2059">
        <v>12.45</v>
      </c>
      <c r="I46" s="44">
        <v>16000</v>
      </c>
      <c r="J46" s="2056">
        <f t="shared" si="1"/>
        <v>15571.2</v>
      </c>
      <c r="K46" s="2057">
        <v>83</v>
      </c>
      <c r="L46" s="2059">
        <v>20.3</v>
      </c>
      <c r="M46" s="2058">
        <v>20.45</v>
      </c>
      <c r="N46" s="44">
        <v>16000</v>
      </c>
      <c r="O46" s="2056">
        <f t="shared" si="2"/>
        <v>15571.2</v>
      </c>
      <c r="P46" s="45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2060">
        <v>20</v>
      </c>
      <c r="B47" s="2060">
        <v>4.45</v>
      </c>
      <c r="C47" s="2061">
        <v>5</v>
      </c>
      <c r="D47" s="2062">
        <v>16000</v>
      </c>
      <c r="E47" s="2063">
        <f t="shared" si="0"/>
        <v>15571.2</v>
      </c>
      <c r="F47" s="46">
        <v>52</v>
      </c>
      <c r="G47" s="2064">
        <v>12.45</v>
      </c>
      <c r="H47" s="2061">
        <v>13</v>
      </c>
      <c r="I47" s="2062">
        <v>16000</v>
      </c>
      <c r="J47" s="2063">
        <f t="shared" si="1"/>
        <v>15571.2</v>
      </c>
      <c r="K47" s="46">
        <v>84</v>
      </c>
      <c r="L47" s="2061">
        <v>20.45</v>
      </c>
      <c r="M47" s="2064">
        <v>21</v>
      </c>
      <c r="N47" s="2062">
        <v>16000</v>
      </c>
      <c r="O47" s="2063">
        <f t="shared" si="2"/>
        <v>15571.2</v>
      </c>
      <c r="P47" s="2065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2066">
        <v>21</v>
      </c>
      <c r="B48" s="2067">
        <v>5</v>
      </c>
      <c r="C48" s="47">
        <v>5.15</v>
      </c>
      <c r="D48" s="2068">
        <v>16000</v>
      </c>
      <c r="E48" s="2069">
        <f t="shared" si="0"/>
        <v>15571.2</v>
      </c>
      <c r="F48" s="48">
        <v>53</v>
      </c>
      <c r="G48" s="2067">
        <v>13</v>
      </c>
      <c r="H48" s="2070">
        <v>13.15</v>
      </c>
      <c r="I48" s="2068">
        <v>16000</v>
      </c>
      <c r="J48" s="2069">
        <f t="shared" si="1"/>
        <v>15571.2</v>
      </c>
      <c r="K48" s="48">
        <v>85</v>
      </c>
      <c r="L48" s="2070">
        <v>21</v>
      </c>
      <c r="M48" s="2067">
        <v>21.15</v>
      </c>
      <c r="N48" s="2068">
        <v>16000</v>
      </c>
      <c r="O48" s="2069">
        <f t="shared" si="2"/>
        <v>15571.2</v>
      </c>
      <c r="P48" s="2071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49">
        <v>22</v>
      </c>
      <c r="B49" s="2072">
        <v>5.15</v>
      </c>
      <c r="C49" s="2073">
        <v>5.3</v>
      </c>
      <c r="D49" s="2074">
        <v>16000</v>
      </c>
      <c r="E49" s="2075">
        <f t="shared" si="0"/>
        <v>15571.2</v>
      </c>
      <c r="F49" s="2076">
        <v>54</v>
      </c>
      <c r="G49" s="50">
        <v>13.15</v>
      </c>
      <c r="H49" s="2073">
        <v>13.3</v>
      </c>
      <c r="I49" s="2074">
        <v>16000</v>
      </c>
      <c r="J49" s="2075">
        <f t="shared" si="1"/>
        <v>15571.2</v>
      </c>
      <c r="K49" s="2076">
        <v>86</v>
      </c>
      <c r="L49" s="2073">
        <v>21.15</v>
      </c>
      <c r="M49" s="50">
        <v>21.3</v>
      </c>
      <c r="N49" s="2074">
        <v>16000</v>
      </c>
      <c r="O49" s="2075">
        <f t="shared" si="2"/>
        <v>15571.2</v>
      </c>
      <c r="P49" s="2077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2078">
        <v>23</v>
      </c>
      <c r="B50" s="51">
        <v>5.3</v>
      </c>
      <c r="C50" s="52">
        <v>5.45</v>
      </c>
      <c r="D50" s="2079">
        <v>16000</v>
      </c>
      <c r="E50" s="53">
        <f t="shared" si="0"/>
        <v>15571.2</v>
      </c>
      <c r="F50" s="2080">
        <v>55</v>
      </c>
      <c r="G50" s="51">
        <v>13.3</v>
      </c>
      <c r="H50" s="54">
        <v>13.45</v>
      </c>
      <c r="I50" s="2079">
        <v>16000</v>
      </c>
      <c r="J50" s="53">
        <f t="shared" si="1"/>
        <v>15571.2</v>
      </c>
      <c r="K50" s="2080">
        <v>87</v>
      </c>
      <c r="L50" s="54">
        <v>21.3</v>
      </c>
      <c r="M50" s="51">
        <v>21.45</v>
      </c>
      <c r="N50" s="2079">
        <v>16000</v>
      </c>
      <c r="O50" s="53">
        <f t="shared" si="2"/>
        <v>15571.2</v>
      </c>
      <c r="P50" s="2081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2082">
        <v>24</v>
      </c>
      <c r="B51" s="2083">
        <v>5.45</v>
      </c>
      <c r="C51" s="2084">
        <v>6</v>
      </c>
      <c r="D51" s="2085">
        <v>16000</v>
      </c>
      <c r="E51" s="2086">
        <f t="shared" si="0"/>
        <v>15571.2</v>
      </c>
      <c r="F51" s="55">
        <v>56</v>
      </c>
      <c r="G51" s="2087">
        <v>13.45</v>
      </c>
      <c r="H51" s="2084">
        <v>14</v>
      </c>
      <c r="I51" s="2085">
        <v>16000</v>
      </c>
      <c r="J51" s="2086">
        <f t="shared" si="1"/>
        <v>15571.2</v>
      </c>
      <c r="K51" s="55">
        <v>88</v>
      </c>
      <c r="L51" s="2084">
        <v>21.45</v>
      </c>
      <c r="M51" s="2087">
        <v>22</v>
      </c>
      <c r="N51" s="2085">
        <v>16000</v>
      </c>
      <c r="O51" s="2086">
        <f t="shared" si="2"/>
        <v>15571.2</v>
      </c>
      <c r="P51" s="2088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2089">
        <v>25</v>
      </c>
      <c r="B52" s="2090">
        <v>6</v>
      </c>
      <c r="C52" s="56">
        <v>6.15</v>
      </c>
      <c r="D52" s="2091">
        <v>16000</v>
      </c>
      <c r="E52" s="2092">
        <f t="shared" si="0"/>
        <v>15571.2</v>
      </c>
      <c r="F52" s="57">
        <v>57</v>
      </c>
      <c r="G52" s="2090">
        <v>14</v>
      </c>
      <c r="H52" s="58">
        <v>14.15</v>
      </c>
      <c r="I52" s="2091">
        <v>16000</v>
      </c>
      <c r="J52" s="2092">
        <f t="shared" si="1"/>
        <v>15571.2</v>
      </c>
      <c r="K52" s="57">
        <v>89</v>
      </c>
      <c r="L52" s="58">
        <v>22</v>
      </c>
      <c r="M52" s="2090">
        <v>22.15</v>
      </c>
      <c r="N52" s="2091">
        <v>16000</v>
      </c>
      <c r="O52" s="2092">
        <f t="shared" si="2"/>
        <v>15571.2</v>
      </c>
      <c r="P52" s="2093"/>
      <c r="Q52" s="1" t="s">
        <v>163</v>
      </c>
      <c r="R52" s="1"/>
      <c r="S52" s="10733">
        <f>AVERAGE(S28:S51)</f>
        <v>16000</v>
      </c>
    </row>
    <row r="53" spans="1:19" x14ac:dyDescent="0.2">
      <c r="A53" s="2094">
        <v>26</v>
      </c>
      <c r="B53" s="2095">
        <v>6.15</v>
      </c>
      <c r="C53" s="59">
        <v>6.3</v>
      </c>
      <c r="D53" s="60">
        <v>16000</v>
      </c>
      <c r="E53" s="61">
        <f t="shared" si="0"/>
        <v>15571.2</v>
      </c>
      <c r="F53" s="62">
        <v>58</v>
      </c>
      <c r="G53" s="2096">
        <v>14.15</v>
      </c>
      <c r="H53" s="59">
        <v>14.3</v>
      </c>
      <c r="I53" s="60">
        <v>16000</v>
      </c>
      <c r="J53" s="61">
        <f t="shared" si="1"/>
        <v>15571.2</v>
      </c>
      <c r="K53" s="62">
        <v>90</v>
      </c>
      <c r="L53" s="59">
        <v>22.15</v>
      </c>
      <c r="M53" s="2096">
        <v>22.3</v>
      </c>
      <c r="N53" s="60">
        <v>16000</v>
      </c>
      <c r="O53" s="61">
        <f t="shared" si="2"/>
        <v>15571.2</v>
      </c>
      <c r="P53" s="63"/>
    </row>
    <row r="54" spans="1:19" x14ac:dyDescent="0.2">
      <c r="A54" s="2097">
        <v>27</v>
      </c>
      <c r="B54" s="2098">
        <v>6.3</v>
      </c>
      <c r="C54" s="64">
        <v>6.45</v>
      </c>
      <c r="D54" s="2099">
        <v>16000</v>
      </c>
      <c r="E54" s="65">
        <f t="shared" si="0"/>
        <v>15571.2</v>
      </c>
      <c r="F54" s="66">
        <v>59</v>
      </c>
      <c r="G54" s="2098">
        <v>14.3</v>
      </c>
      <c r="H54" s="67">
        <v>14.45</v>
      </c>
      <c r="I54" s="2099">
        <v>16000</v>
      </c>
      <c r="J54" s="65">
        <f t="shared" si="1"/>
        <v>15571.2</v>
      </c>
      <c r="K54" s="66">
        <v>91</v>
      </c>
      <c r="L54" s="67">
        <v>22.3</v>
      </c>
      <c r="M54" s="2098">
        <v>22.45</v>
      </c>
      <c r="N54" s="2099">
        <v>16000</v>
      </c>
      <c r="O54" s="65">
        <f t="shared" si="2"/>
        <v>15571.2</v>
      </c>
      <c r="P54" s="68"/>
    </row>
    <row r="55" spans="1:19" x14ac:dyDescent="0.2">
      <c r="A55" s="69">
        <v>28</v>
      </c>
      <c r="B55" s="2100">
        <v>6.45</v>
      </c>
      <c r="C55" s="2101">
        <v>7</v>
      </c>
      <c r="D55" s="70">
        <v>16000</v>
      </c>
      <c r="E55" s="2102">
        <f t="shared" si="0"/>
        <v>15571.2</v>
      </c>
      <c r="F55" s="2103">
        <v>60</v>
      </c>
      <c r="G55" s="71">
        <v>14.45</v>
      </c>
      <c r="H55" s="71">
        <v>15</v>
      </c>
      <c r="I55" s="70">
        <v>16000</v>
      </c>
      <c r="J55" s="2102">
        <f t="shared" si="1"/>
        <v>15571.2</v>
      </c>
      <c r="K55" s="2103">
        <v>92</v>
      </c>
      <c r="L55" s="2101">
        <v>22.45</v>
      </c>
      <c r="M55" s="71">
        <v>23</v>
      </c>
      <c r="N55" s="70">
        <v>16000</v>
      </c>
      <c r="O55" s="2102">
        <f t="shared" si="2"/>
        <v>15571.2</v>
      </c>
      <c r="P55" s="2104"/>
    </row>
    <row r="56" spans="1:19" x14ac:dyDescent="0.2">
      <c r="A56" s="2105">
        <v>29</v>
      </c>
      <c r="B56" s="2106">
        <v>7</v>
      </c>
      <c r="C56" s="2107">
        <v>7.15</v>
      </c>
      <c r="D56" s="2108">
        <v>16000</v>
      </c>
      <c r="E56" s="72">
        <f t="shared" si="0"/>
        <v>15571.2</v>
      </c>
      <c r="F56" s="73">
        <v>61</v>
      </c>
      <c r="G56" s="2106">
        <v>15</v>
      </c>
      <c r="H56" s="2106">
        <v>15.15</v>
      </c>
      <c r="I56" s="2108">
        <v>16000</v>
      </c>
      <c r="J56" s="72">
        <f t="shared" si="1"/>
        <v>15571.2</v>
      </c>
      <c r="K56" s="73">
        <v>93</v>
      </c>
      <c r="L56" s="74">
        <v>23</v>
      </c>
      <c r="M56" s="2106">
        <v>23.15</v>
      </c>
      <c r="N56" s="2108">
        <v>16000</v>
      </c>
      <c r="O56" s="72">
        <f t="shared" si="2"/>
        <v>15571.2</v>
      </c>
      <c r="P56" s="75"/>
    </row>
    <row r="57" spans="1:19" x14ac:dyDescent="0.2">
      <c r="A57" s="2109">
        <v>30</v>
      </c>
      <c r="B57" s="76">
        <v>7.15</v>
      </c>
      <c r="C57" s="2110">
        <v>7.3</v>
      </c>
      <c r="D57" s="77">
        <v>16000</v>
      </c>
      <c r="E57" s="2111">
        <f t="shared" si="0"/>
        <v>15571.2</v>
      </c>
      <c r="F57" s="78">
        <v>62</v>
      </c>
      <c r="G57" s="2112">
        <v>15.15</v>
      </c>
      <c r="H57" s="2112">
        <v>15.3</v>
      </c>
      <c r="I57" s="77">
        <v>16000</v>
      </c>
      <c r="J57" s="2111">
        <f t="shared" si="1"/>
        <v>15571.2</v>
      </c>
      <c r="K57" s="78">
        <v>94</v>
      </c>
      <c r="L57" s="2112">
        <v>23.15</v>
      </c>
      <c r="M57" s="2112">
        <v>23.3</v>
      </c>
      <c r="N57" s="77">
        <v>16000</v>
      </c>
      <c r="O57" s="2111">
        <f t="shared" si="2"/>
        <v>15571.2</v>
      </c>
      <c r="P57" s="2113"/>
    </row>
    <row r="58" spans="1:19" x14ac:dyDescent="0.2">
      <c r="A58" s="79">
        <v>31</v>
      </c>
      <c r="B58" s="80">
        <v>7.3</v>
      </c>
      <c r="C58" s="81">
        <v>7.45</v>
      </c>
      <c r="D58" s="82">
        <v>16000</v>
      </c>
      <c r="E58" s="2114">
        <f t="shared" si="0"/>
        <v>15571.2</v>
      </c>
      <c r="F58" s="2115">
        <v>63</v>
      </c>
      <c r="G58" s="80">
        <v>15.3</v>
      </c>
      <c r="H58" s="80">
        <v>15.45</v>
      </c>
      <c r="I58" s="82">
        <v>16000</v>
      </c>
      <c r="J58" s="2114">
        <f t="shared" si="1"/>
        <v>15571.2</v>
      </c>
      <c r="K58" s="2115">
        <v>95</v>
      </c>
      <c r="L58" s="80">
        <v>23.3</v>
      </c>
      <c r="M58" s="80">
        <v>23.45</v>
      </c>
      <c r="N58" s="82">
        <v>16000</v>
      </c>
      <c r="O58" s="2114">
        <f t="shared" si="2"/>
        <v>15571.2</v>
      </c>
      <c r="P58" s="2116"/>
    </row>
    <row r="59" spans="1:19" x14ac:dyDescent="0.2">
      <c r="A59" s="2117">
        <v>32</v>
      </c>
      <c r="B59" s="83">
        <v>7.45</v>
      </c>
      <c r="C59" s="2118">
        <v>8</v>
      </c>
      <c r="D59" s="2119">
        <v>16000</v>
      </c>
      <c r="E59" s="2120">
        <f t="shared" si="0"/>
        <v>15571.2</v>
      </c>
      <c r="F59" s="2121">
        <v>64</v>
      </c>
      <c r="G59" s="84">
        <v>15.45</v>
      </c>
      <c r="H59" s="84">
        <v>16</v>
      </c>
      <c r="I59" s="2119">
        <v>16000</v>
      </c>
      <c r="J59" s="2120">
        <f t="shared" si="1"/>
        <v>15571.2</v>
      </c>
      <c r="K59" s="2121">
        <v>96</v>
      </c>
      <c r="L59" s="84">
        <v>23.45</v>
      </c>
      <c r="M59" s="84">
        <v>24</v>
      </c>
      <c r="N59" s="2119">
        <v>16000</v>
      </c>
      <c r="O59" s="2120">
        <f t="shared" si="2"/>
        <v>15571.2</v>
      </c>
      <c r="P59" s="2122"/>
    </row>
    <row r="60" spans="1:19" x14ac:dyDescent="0.2">
      <c r="A60" s="2123" t="s">
        <v>27</v>
      </c>
      <c r="B60" s="2124"/>
      <c r="C60" s="2124"/>
      <c r="D60" s="85">
        <f>SUM(D28:D59)</f>
        <v>512000</v>
      </c>
      <c r="E60" s="86">
        <f>SUM(E28:E59)</f>
        <v>498278.40000000026</v>
      </c>
      <c r="F60" s="2124"/>
      <c r="G60" s="2124"/>
      <c r="H60" s="2124"/>
      <c r="I60" s="85">
        <f>SUM(I28:I59)</f>
        <v>512000</v>
      </c>
      <c r="J60" s="86">
        <f>SUM(J28:J59)</f>
        <v>498278.40000000026</v>
      </c>
      <c r="K60" s="2124"/>
      <c r="L60" s="2124"/>
      <c r="M60" s="2124"/>
      <c r="N60" s="2124">
        <f>SUM(N28:N59)</f>
        <v>512000</v>
      </c>
      <c r="O60" s="86">
        <f>SUM(O28:O59)</f>
        <v>498278.40000000026</v>
      </c>
      <c r="P60" s="2125"/>
    </row>
    <row r="64" spans="1:19" x14ac:dyDescent="0.2">
      <c r="A64" t="s">
        <v>47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2126"/>
      <c r="B66" s="87"/>
      <c r="C66" s="87"/>
      <c r="D66" s="2127"/>
      <c r="E66" s="87"/>
      <c r="F66" s="87"/>
      <c r="G66" s="87"/>
      <c r="H66" s="87"/>
      <c r="I66" s="2127"/>
      <c r="J66" s="2128"/>
      <c r="K66" s="87"/>
      <c r="L66" s="87"/>
      <c r="M66" s="87"/>
      <c r="N66" s="87"/>
      <c r="O66" s="87"/>
      <c r="P66" s="88"/>
    </row>
    <row r="67" spans="1:16" x14ac:dyDescent="0.2">
      <c r="A67" s="2129" t="s">
        <v>28</v>
      </c>
      <c r="B67" s="89"/>
      <c r="C67" s="89"/>
      <c r="D67" s="2130"/>
      <c r="E67" s="2131"/>
      <c r="F67" s="89"/>
      <c r="G67" s="89"/>
      <c r="H67" s="2131"/>
      <c r="I67" s="2130"/>
      <c r="J67" s="2132"/>
      <c r="K67" s="89"/>
      <c r="L67" s="89"/>
      <c r="M67" s="89"/>
      <c r="N67" s="89"/>
      <c r="O67" s="89"/>
      <c r="P67" s="90"/>
    </row>
    <row r="68" spans="1:16" x14ac:dyDescent="0.2">
      <c r="A68" s="2133"/>
      <c r="B68" s="2134"/>
      <c r="C68" s="2134"/>
      <c r="D68" s="2134"/>
      <c r="E68" s="2134"/>
      <c r="F68" s="2134"/>
      <c r="G68" s="2134"/>
      <c r="H68" s="2134"/>
      <c r="I68" s="2134"/>
      <c r="J68" s="2134"/>
      <c r="K68" s="2134"/>
      <c r="L68" s="91"/>
      <c r="M68" s="91"/>
      <c r="N68" s="91"/>
      <c r="O68" s="91"/>
      <c r="P68" s="92"/>
    </row>
    <row r="69" spans="1:16" x14ac:dyDescent="0.2">
      <c r="A69" s="2135"/>
      <c r="B69" s="93"/>
      <c r="C69" s="93"/>
      <c r="D69" s="2136"/>
      <c r="E69" s="94"/>
      <c r="F69" s="93"/>
      <c r="G69" s="93"/>
      <c r="H69" s="94"/>
      <c r="I69" s="2136"/>
      <c r="J69" s="2137"/>
      <c r="K69" s="93"/>
      <c r="L69" s="93"/>
      <c r="M69" s="93"/>
      <c r="N69" s="93"/>
      <c r="O69" s="93"/>
      <c r="P69" s="95"/>
    </row>
    <row r="70" spans="1:16" x14ac:dyDescent="0.2">
      <c r="A70" s="2138"/>
      <c r="B70" s="2139"/>
      <c r="C70" s="2139"/>
      <c r="D70" s="2140"/>
      <c r="E70" s="2141"/>
      <c r="F70" s="2139"/>
      <c r="G70" s="2139"/>
      <c r="H70" s="2141"/>
      <c r="I70" s="2140"/>
      <c r="J70" s="2139"/>
      <c r="K70" s="2139"/>
      <c r="L70" s="2139"/>
      <c r="M70" s="2139"/>
      <c r="N70" s="2139"/>
      <c r="O70" s="2139"/>
      <c r="P70" s="96"/>
    </row>
    <row r="71" spans="1:16" x14ac:dyDescent="0.2">
      <c r="A71" s="2142"/>
      <c r="B71" s="97"/>
      <c r="C71" s="97"/>
      <c r="D71" s="2143"/>
      <c r="E71" s="98"/>
      <c r="F71" s="97"/>
      <c r="G71" s="97"/>
      <c r="H71" s="98"/>
      <c r="I71" s="2143"/>
      <c r="J71" s="97"/>
      <c r="K71" s="97"/>
      <c r="L71" s="97"/>
      <c r="M71" s="97"/>
      <c r="N71" s="97"/>
      <c r="O71" s="97"/>
      <c r="P71" s="99"/>
    </row>
    <row r="72" spans="1:16" x14ac:dyDescent="0.2">
      <c r="A72" s="100"/>
      <c r="B72" s="2144"/>
      <c r="C72" s="2144"/>
      <c r="D72" s="101"/>
      <c r="E72" s="102"/>
      <c r="F72" s="2144"/>
      <c r="G72" s="2144"/>
      <c r="H72" s="102"/>
      <c r="I72" s="101"/>
      <c r="J72" s="2144"/>
      <c r="K72" s="2144"/>
      <c r="L72" s="2144"/>
      <c r="M72" s="2144" t="s">
        <v>29</v>
      </c>
      <c r="N72" s="2144"/>
      <c r="O72" s="2144"/>
      <c r="P72" s="103"/>
    </row>
    <row r="73" spans="1:16" x14ac:dyDescent="0.2">
      <c r="A73" s="2145"/>
      <c r="B73" s="104"/>
      <c r="C73" s="104"/>
      <c r="D73" s="105"/>
      <c r="E73" s="2146"/>
      <c r="F73" s="104"/>
      <c r="G73" s="104"/>
      <c r="H73" s="2146"/>
      <c r="I73" s="105"/>
      <c r="J73" s="104"/>
      <c r="K73" s="104"/>
      <c r="L73" s="104"/>
      <c r="M73" s="104" t="s">
        <v>30</v>
      </c>
      <c r="N73" s="104"/>
      <c r="O73" s="104"/>
      <c r="P73" s="106"/>
    </row>
    <row r="74" spans="1:16" ht="15.75" x14ac:dyDescent="0.25">
      <c r="E74" s="107"/>
      <c r="H74" s="107"/>
    </row>
    <row r="75" spans="1:16" ht="15.75" x14ac:dyDescent="0.25">
      <c r="C75" s="2147"/>
      <c r="E75" s="2148"/>
      <c r="H75" s="2148"/>
    </row>
    <row r="76" spans="1:16" ht="15.75" x14ac:dyDescent="0.25">
      <c r="E76" s="108"/>
      <c r="H76" s="108"/>
    </row>
    <row r="77" spans="1:16" ht="15.75" x14ac:dyDescent="0.25">
      <c r="E77" s="2149"/>
      <c r="H77" s="2149"/>
    </row>
    <row r="78" spans="1:16" ht="15.75" x14ac:dyDescent="0.25">
      <c r="E78" s="109"/>
      <c r="H78" s="109"/>
    </row>
    <row r="79" spans="1:16" ht="15.75" x14ac:dyDescent="0.25">
      <c r="E79" s="2150"/>
      <c r="H79" s="2150"/>
    </row>
    <row r="80" spans="1:16" ht="15.75" x14ac:dyDescent="0.25">
      <c r="E80" s="110"/>
      <c r="H80" s="110"/>
    </row>
    <row r="81" spans="5:13" ht="15.75" x14ac:dyDescent="0.25">
      <c r="E81" s="111"/>
      <c r="H81" s="111"/>
    </row>
    <row r="82" spans="5:13" ht="15.75" x14ac:dyDescent="0.25">
      <c r="E82" s="112"/>
      <c r="H82" s="112"/>
    </row>
    <row r="83" spans="5:13" ht="15.75" x14ac:dyDescent="0.25">
      <c r="E83" s="2151"/>
      <c r="H83" s="2151"/>
    </row>
    <row r="84" spans="5:13" ht="15.75" x14ac:dyDescent="0.25">
      <c r="E84" s="113"/>
      <c r="H84" s="113"/>
    </row>
    <row r="85" spans="5:13" ht="15.75" x14ac:dyDescent="0.25">
      <c r="E85" s="2152"/>
      <c r="H85" s="2152"/>
    </row>
    <row r="86" spans="5:13" ht="15.75" x14ac:dyDescent="0.25">
      <c r="E86" s="2153"/>
      <c r="H86" s="2153"/>
    </row>
    <row r="87" spans="5:13" ht="15.75" x14ac:dyDescent="0.25">
      <c r="E87" s="2154"/>
      <c r="H87" s="2154"/>
    </row>
    <row r="88" spans="5:13" ht="15.75" x14ac:dyDescent="0.25">
      <c r="E88" s="114"/>
      <c r="H88" s="114"/>
    </row>
    <row r="89" spans="5:13" ht="15.75" x14ac:dyDescent="0.25">
      <c r="E89" s="2155"/>
      <c r="H89" s="2155"/>
    </row>
    <row r="90" spans="5:13" ht="15.75" x14ac:dyDescent="0.25">
      <c r="E90" s="2156"/>
      <c r="H90" s="2156"/>
    </row>
    <row r="91" spans="5:13" ht="15.75" x14ac:dyDescent="0.25">
      <c r="E91" s="2157"/>
      <c r="H91" s="2157"/>
    </row>
    <row r="92" spans="5:13" ht="15.75" x14ac:dyDescent="0.25">
      <c r="E92" s="115"/>
      <c r="H92" s="115"/>
    </row>
    <row r="93" spans="5:13" ht="15.75" x14ac:dyDescent="0.25">
      <c r="E93" s="2158"/>
      <c r="H93" s="2158"/>
    </row>
    <row r="94" spans="5:13" ht="15.75" x14ac:dyDescent="0.25">
      <c r="E94" s="2159"/>
      <c r="H94" s="2159"/>
    </row>
    <row r="95" spans="5:13" ht="15.75" x14ac:dyDescent="0.25">
      <c r="E95" s="2160"/>
      <c r="H95" s="2160"/>
    </row>
    <row r="96" spans="5:13" ht="15.75" x14ac:dyDescent="0.25">
      <c r="E96" s="116"/>
      <c r="H96" s="116"/>
      <c r="M96" s="117" t="s">
        <v>8</v>
      </c>
    </row>
    <row r="97" spans="5:14" ht="15.75" x14ac:dyDescent="0.25">
      <c r="E97" s="2161"/>
      <c r="H97" s="2161"/>
    </row>
    <row r="98" spans="5:14" ht="15.75" x14ac:dyDescent="0.25">
      <c r="E98" s="2162"/>
      <c r="H98" s="2162"/>
    </row>
    <row r="99" spans="5:14" ht="15.75" x14ac:dyDescent="0.25">
      <c r="E99" s="118"/>
      <c r="H99" s="118"/>
    </row>
    <row r="101" spans="5:14" x14ac:dyDescent="0.2">
      <c r="N101" s="2163"/>
    </row>
    <row r="126" spans="4:4" x14ac:dyDescent="0.2">
      <c r="D126" s="119"/>
    </row>
  </sheetData>
  <mergeCells count="1">
    <mergeCell ref="Q27:R2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2164"/>
      <c r="B1" s="120"/>
      <c r="C1" s="120"/>
      <c r="D1" s="121"/>
      <c r="E1" s="120"/>
      <c r="F1" s="120"/>
      <c r="G1" s="120"/>
      <c r="H1" s="120"/>
      <c r="I1" s="121"/>
      <c r="J1" s="120"/>
      <c r="K1" s="120"/>
      <c r="L1" s="120"/>
      <c r="M1" s="120"/>
      <c r="N1" s="120"/>
      <c r="O1" s="120"/>
      <c r="P1" s="122"/>
    </row>
    <row r="2" spans="1:16" ht="12.75" customHeight="1" x14ac:dyDescent="0.2">
      <c r="A2" s="2165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4"/>
    </row>
    <row r="3" spans="1:16" ht="12.75" customHeight="1" x14ac:dyDescent="0.2">
      <c r="A3" s="125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2166"/>
    </row>
    <row r="4" spans="1:16" ht="12.75" customHeight="1" x14ac:dyDescent="0.2">
      <c r="A4" s="2167" t="s">
        <v>48</v>
      </c>
      <c r="B4" s="127"/>
      <c r="C4" s="127"/>
      <c r="D4" s="127"/>
      <c r="E4" s="127"/>
      <c r="F4" s="127"/>
      <c r="G4" s="127"/>
      <c r="H4" s="127"/>
      <c r="I4" s="127"/>
      <c r="J4" s="2168"/>
      <c r="K4" s="128"/>
      <c r="L4" s="128"/>
      <c r="M4" s="128"/>
      <c r="N4" s="128"/>
      <c r="O4" s="128"/>
      <c r="P4" s="129"/>
    </row>
    <row r="5" spans="1:16" ht="12.75" customHeight="1" x14ac:dyDescent="0.2">
      <c r="A5" s="2169"/>
      <c r="B5" s="2170"/>
      <c r="C5" s="2170"/>
      <c r="D5" s="2171"/>
      <c r="E5" s="2170"/>
      <c r="F5" s="2170"/>
      <c r="G5" s="2170"/>
      <c r="H5" s="2170"/>
      <c r="I5" s="2171"/>
      <c r="J5" s="2170"/>
      <c r="K5" s="2170"/>
      <c r="L5" s="2170"/>
      <c r="M5" s="2170"/>
      <c r="N5" s="2170"/>
      <c r="O5" s="2170"/>
      <c r="P5" s="130"/>
    </row>
    <row r="6" spans="1:16" ht="12.75" customHeight="1" x14ac:dyDescent="0.2">
      <c r="A6" s="2172" t="s">
        <v>2</v>
      </c>
      <c r="B6" s="2173"/>
      <c r="C6" s="2173"/>
      <c r="D6" s="2174"/>
      <c r="E6" s="2173"/>
      <c r="F6" s="2173"/>
      <c r="G6" s="2173"/>
      <c r="H6" s="2173"/>
      <c r="I6" s="2174"/>
      <c r="J6" s="2173"/>
      <c r="K6" s="2173"/>
      <c r="L6" s="2173"/>
      <c r="M6" s="2173"/>
      <c r="N6" s="2173"/>
      <c r="O6" s="2173"/>
      <c r="P6" s="2175"/>
    </row>
    <row r="7" spans="1:16" ht="12.75" customHeight="1" x14ac:dyDescent="0.2">
      <c r="A7" s="131" t="s">
        <v>3</v>
      </c>
      <c r="B7" s="2176"/>
      <c r="C7" s="2176"/>
      <c r="D7" s="2177"/>
      <c r="E7" s="2176"/>
      <c r="F7" s="2176"/>
      <c r="G7" s="2176"/>
      <c r="H7" s="2176"/>
      <c r="I7" s="2177"/>
      <c r="J7" s="2176"/>
      <c r="K7" s="2176"/>
      <c r="L7" s="2176"/>
      <c r="M7" s="2176"/>
      <c r="N7" s="2176"/>
      <c r="O7" s="2176"/>
      <c r="P7" s="132"/>
    </row>
    <row r="8" spans="1:16" ht="12.75" customHeight="1" x14ac:dyDescent="0.2">
      <c r="A8" s="133" t="s">
        <v>4</v>
      </c>
      <c r="B8" s="2178"/>
      <c r="C8" s="2178"/>
      <c r="D8" s="134"/>
      <c r="E8" s="2178"/>
      <c r="F8" s="2178"/>
      <c r="G8" s="2178"/>
      <c r="H8" s="2178"/>
      <c r="I8" s="134"/>
      <c r="J8" s="2178"/>
      <c r="K8" s="2178"/>
      <c r="L8" s="2178"/>
      <c r="M8" s="2178"/>
      <c r="N8" s="2178"/>
      <c r="O8" s="2178"/>
      <c r="P8" s="2179"/>
    </row>
    <row r="9" spans="1:16" ht="12.75" customHeight="1" x14ac:dyDescent="0.2">
      <c r="A9" s="2180" t="s">
        <v>5</v>
      </c>
      <c r="B9" s="2181"/>
      <c r="C9" s="2181"/>
      <c r="D9" s="2182"/>
      <c r="E9" s="2181"/>
      <c r="F9" s="2181"/>
      <c r="G9" s="2181"/>
      <c r="H9" s="2181"/>
      <c r="I9" s="2182"/>
      <c r="J9" s="2181"/>
      <c r="K9" s="2181"/>
      <c r="L9" s="2181"/>
      <c r="M9" s="2181"/>
      <c r="N9" s="2181"/>
      <c r="O9" s="2181"/>
      <c r="P9" s="2183"/>
    </row>
    <row r="10" spans="1:16" ht="12.75" customHeight="1" x14ac:dyDescent="0.2">
      <c r="A10" s="135" t="s">
        <v>6</v>
      </c>
      <c r="B10" s="136"/>
      <c r="C10" s="136"/>
      <c r="D10" s="2184"/>
      <c r="E10" s="136"/>
      <c r="F10" s="136"/>
      <c r="G10" s="136"/>
      <c r="H10" s="136"/>
      <c r="I10" s="2184"/>
      <c r="J10" s="136"/>
      <c r="K10" s="136"/>
      <c r="L10" s="136"/>
      <c r="M10" s="136"/>
      <c r="N10" s="136"/>
      <c r="O10" s="136"/>
      <c r="P10" s="137"/>
    </row>
    <row r="11" spans="1:16" ht="12.75" customHeight="1" x14ac:dyDescent="0.2">
      <c r="A11" s="138"/>
      <c r="B11" s="139"/>
      <c r="C11" s="139"/>
      <c r="D11" s="140"/>
      <c r="E11" s="139"/>
      <c r="F11" s="139"/>
      <c r="G11" s="2185"/>
      <c r="H11" s="139"/>
      <c r="I11" s="140"/>
      <c r="J11" s="139"/>
      <c r="K11" s="139"/>
      <c r="L11" s="139"/>
      <c r="M11" s="139"/>
      <c r="N11" s="139"/>
      <c r="O11" s="139"/>
      <c r="P11" s="141"/>
    </row>
    <row r="12" spans="1:16" ht="12.75" customHeight="1" x14ac:dyDescent="0.2">
      <c r="A12" s="2186" t="s">
        <v>49</v>
      </c>
      <c r="B12" s="2187"/>
      <c r="C12" s="2187"/>
      <c r="D12" s="2188"/>
      <c r="E12" s="2187" t="s">
        <v>8</v>
      </c>
      <c r="F12" s="2187"/>
      <c r="G12" s="2187"/>
      <c r="H12" s="2187"/>
      <c r="I12" s="2188"/>
      <c r="J12" s="2187"/>
      <c r="K12" s="2187"/>
      <c r="L12" s="2187"/>
      <c r="M12" s="2187"/>
      <c r="N12" s="2189" t="s">
        <v>50</v>
      </c>
      <c r="O12" s="2187"/>
      <c r="P12" s="2190"/>
    </row>
    <row r="13" spans="1:16" ht="12.75" customHeight="1" x14ac:dyDescent="0.2">
      <c r="A13" s="2191"/>
      <c r="B13" s="142"/>
      <c r="C13" s="142"/>
      <c r="D13" s="2192"/>
      <c r="E13" s="142"/>
      <c r="F13" s="142"/>
      <c r="G13" s="142"/>
      <c r="H13" s="142"/>
      <c r="I13" s="2192"/>
      <c r="J13" s="142"/>
      <c r="K13" s="142"/>
      <c r="L13" s="142"/>
      <c r="M13" s="142"/>
      <c r="N13" s="142"/>
      <c r="O13" s="142"/>
      <c r="P13" s="2193"/>
    </row>
    <row r="14" spans="1:16" ht="12.75" customHeight="1" x14ac:dyDescent="0.2">
      <c r="A14" s="143" t="s">
        <v>10</v>
      </c>
      <c r="B14" s="2194"/>
      <c r="C14" s="2194"/>
      <c r="D14" s="144"/>
      <c r="E14" s="2194"/>
      <c r="F14" s="2194"/>
      <c r="G14" s="2194"/>
      <c r="H14" s="2194"/>
      <c r="I14" s="144"/>
      <c r="J14" s="2194"/>
      <c r="K14" s="2194"/>
      <c r="L14" s="2194"/>
      <c r="M14" s="2194"/>
      <c r="N14" s="2195"/>
      <c r="O14" s="145"/>
      <c r="P14" s="146"/>
    </row>
    <row r="15" spans="1:16" ht="12.75" customHeight="1" x14ac:dyDescent="0.2">
      <c r="A15" s="147"/>
      <c r="B15" s="2196"/>
      <c r="C15" s="2196"/>
      <c r="D15" s="148"/>
      <c r="E15" s="2196"/>
      <c r="F15" s="2196"/>
      <c r="G15" s="2196"/>
      <c r="H15" s="2196"/>
      <c r="I15" s="148"/>
      <c r="J15" s="2196"/>
      <c r="K15" s="2196"/>
      <c r="L15" s="2196"/>
      <c r="M15" s="2196"/>
      <c r="N15" s="2197" t="s">
        <v>11</v>
      </c>
      <c r="O15" s="2198" t="s">
        <v>12</v>
      </c>
      <c r="P15" s="149"/>
    </row>
    <row r="16" spans="1:16" ht="12.75" customHeight="1" x14ac:dyDescent="0.2">
      <c r="A16" s="2199" t="s">
        <v>13</v>
      </c>
      <c r="B16" s="2200"/>
      <c r="C16" s="2200"/>
      <c r="D16" s="2201"/>
      <c r="E16" s="2200"/>
      <c r="F16" s="2200"/>
      <c r="G16" s="2200"/>
      <c r="H16" s="2200"/>
      <c r="I16" s="2201"/>
      <c r="J16" s="2200"/>
      <c r="K16" s="2200"/>
      <c r="L16" s="2200"/>
      <c r="M16" s="2200"/>
      <c r="N16" s="2202"/>
      <c r="O16" s="150"/>
      <c r="P16" s="150"/>
    </row>
    <row r="17" spans="1:47" ht="12.75" customHeight="1" x14ac:dyDescent="0.2">
      <c r="A17" s="2203" t="s">
        <v>14</v>
      </c>
      <c r="B17" s="151"/>
      <c r="C17" s="151"/>
      <c r="D17" s="2204"/>
      <c r="E17" s="151"/>
      <c r="F17" s="151"/>
      <c r="G17" s="151"/>
      <c r="H17" s="151"/>
      <c r="I17" s="2204"/>
      <c r="J17" s="151"/>
      <c r="K17" s="151"/>
      <c r="L17" s="151"/>
      <c r="M17" s="151"/>
      <c r="N17" s="152" t="s">
        <v>15</v>
      </c>
      <c r="O17" s="153" t="s">
        <v>16</v>
      </c>
      <c r="P17" s="154"/>
    </row>
    <row r="18" spans="1:47" ht="12.75" customHeight="1" x14ac:dyDescent="0.2">
      <c r="A18" s="2205"/>
      <c r="B18" s="155"/>
      <c r="C18" s="155"/>
      <c r="D18" s="2206"/>
      <c r="E18" s="155"/>
      <c r="F18" s="155"/>
      <c r="G18" s="155"/>
      <c r="H18" s="155"/>
      <c r="I18" s="2206"/>
      <c r="J18" s="155"/>
      <c r="K18" s="155"/>
      <c r="L18" s="155"/>
      <c r="M18" s="155"/>
      <c r="N18" s="2207"/>
      <c r="O18" s="2208"/>
      <c r="P18" s="156" t="s">
        <v>8</v>
      </c>
    </row>
    <row r="19" spans="1:47" ht="12.75" customHeight="1" x14ac:dyDescent="0.2">
      <c r="A19" s="2209"/>
      <c r="B19" s="2210"/>
      <c r="C19" s="2210"/>
      <c r="D19" s="2211"/>
      <c r="E19" s="2210"/>
      <c r="F19" s="2210"/>
      <c r="G19" s="2210"/>
      <c r="H19" s="2210"/>
      <c r="I19" s="2211"/>
      <c r="J19" s="2210"/>
      <c r="K19" s="157"/>
      <c r="L19" s="2210" t="s">
        <v>17</v>
      </c>
      <c r="M19" s="2210"/>
      <c r="N19" s="2212"/>
      <c r="O19" s="2213"/>
      <c r="P19" s="2214"/>
      <c r="AU19" s="158"/>
    </row>
    <row r="20" spans="1:47" ht="12.75" customHeight="1" x14ac:dyDescent="0.2">
      <c r="A20" s="159"/>
      <c r="B20" s="2215"/>
      <c r="C20" s="2215"/>
      <c r="D20" s="2216"/>
      <c r="E20" s="2215"/>
      <c r="F20" s="2215"/>
      <c r="G20" s="2215"/>
      <c r="H20" s="2215"/>
      <c r="I20" s="2216"/>
      <c r="J20" s="2215"/>
      <c r="K20" s="2215"/>
      <c r="L20" s="2215"/>
      <c r="M20" s="2215"/>
      <c r="N20" s="160"/>
      <c r="O20" s="2217"/>
      <c r="P20" s="161"/>
    </row>
    <row r="21" spans="1:47" ht="12.75" customHeight="1" x14ac:dyDescent="0.2">
      <c r="A21" s="2218"/>
      <c r="B21" s="162"/>
      <c r="C21" s="163"/>
      <c r="D21" s="163"/>
      <c r="E21" s="162"/>
      <c r="F21" s="162"/>
      <c r="G21" s="162"/>
      <c r="H21" s="162" t="s">
        <v>8</v>
      </c>
      <c r="I21" s="164"/>
      <c r="J21" s="162"/>
      <c r="K21" s="162"/>
      <c r="L21" s="162"/>
      <c r="M21" s="162"/>
      <c r="N21" s="2219"/>
      <c r="O21" s="165"/>
      <c r="P21" s="166"/>
    </row>
    <row r="22" spans="1:47" ht="12.75" customHeight="1" x14ac:dyDescent="0.2">
      <c r="A22" s="167"/>
      <c r="B22" s="168"/>
      <c r="C22" s="168"/>
      <c r="D22" s="2220"/>
      <c r="E22" s="168"/>
      <c r="F22" s="168"/>
      <c r="G22" s="168"/>
      <c r="H22" s="168"/>
      <c r="I22" s="2220"/>
      <c r="J22" s="168"/>
      <c r="K22" s="168"/>
      <c r="L22" s="168"/>
      <c r="M22" s="168"/>
      <c r="N22" s="168"/>
      <c r="O22" s="168"/>
      <c r="P22" s="2221"/>
    </row>
    <row r="23" spans="1:47" ht="12.75" customHeight="1" x14ac:dyDescent="0.2">
      <c r="A23" s="169" t="s">
        <v>18</v>
      </c>
      <c r="B23" s="2222"/>
      <c r="C23" s="2222"/>
      <c r="D23" s="170"/>
      <c r="E23" s="171" t="s">
        <v>19</v>
      </c>
      <c r="F23" s="171"/>
      <c r="G23" s="171"/>
      <c r="H23" s="171"/>
      <c r="I23" s="171"/>
      <c r="J23" s="171"/>
      <c r="K23" s="171"/>
      <c r="L23" s="171"/>
      <c r="M23" s="2222"/>
      <c r="N23" s="2222"/>
      <c r="O23" s="2222"/>
      <c r="P23" s="2223"/>
    </row>
    <row r="24" spans="1:47" ht="15.75" x14ac:dyDescent="0.25">
      <c r="A24" s="2224"/>
      <c r="B24" s="2225"/>
      <c r="C24" s="2225"/>
      <c r="D24" s="172"/>
      <c r="E24" s="2226" t="s">
        <v>20</v>
      </c>
      <c r="F24" s="2226"/>
      <c r="G24" s="2226"/>
      <c r="H24" s="2226"/>
      <c r="I24" s="2226"/>
      <c r="J24" s="2226"/>
      <c r="K24" s="2226"/>
      <c r="L24" s="2226"/>
      <c r="M24" s="2225"/>
      <c r="N24" s="2225"/>
      <c r="O24" s="2225"/>
      <c r="P24" s="2227"/>
    </row>
    <row r="25" spans="1:47" ht="12.75" customHeight="1" x14ac:dyDescent="0.2">
      <c r="A25" s="2228"/>
      <c r="B25" s="2229" t="s">
        <v>21</v>
      </c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2230"/>
      <c r="P25" s="2231"/>
    </row>
    <row r="26" spans="1:47" ht="12.75" customHeight="1" x14ac:dyDescent="0.2">
      <c r="A26" s="174" t="s">
        <v>22</v>
      </c>
      <c r="B26" s="175" t="s">
        <v>23</v>
      </c>
      <c r="C26" s="175"/>
      <c r="D26" s="174" t="s">
        <v>24</v>
      </c>
      <c r="E26" s="174" t="s">
        <v>25</v>
      </c>
      <c r="F26" s="174" t="s">
        <v>22</v>
      </c>
      <c r="G26" s="175" t="s">
        <v>23</v>
      </c>
      <c r="H26" s="175"/>
      <c r="I26" s="174" t="s">
        <v>24</v>
      </c>
      <c r="J26" s="174" t="s">
        <v>25</v>
      </c>
      <c r="K26" s="174" t="s">
        <v>22</v>
      </c>
      <c r="L26" s="175" t="s">
        <v>23</v>
      </c>
      <c r="M26" s="175"/>
      <c r="N26" s="2232" t="s">
        <v>24</v>
      </c>
      <c r="O26" s="174" t="s">
        <v>25</v>
      </c>
      <c r="P26" s="176"/>
    </row>
    <row r="27" spans="1:47" ht="12.75" customHeight="1" x14ac:dyDescent="0.2">
      <c r="A27" s="2233"/>
      <c r="B27" s="2234" t="s">
        <v>26</v>
      </c>
      <c r="C27" s="2234" t="s">
        <v>2</v>
      </c>
      <c r="D27" s="2233"/>
      <c r="E27" s="2233"/>
      <c r="F27" s="2233"/>
      <c r="G27" s="2234" t="s">
        <v>26</v>
      </c>
      <c r="H27" s="2234" t="s">
        <v>2</v>
      </c>
      <c r="I27" s="2233"/>
      <c r="J27" s="2233"/>
      <c r="K27" s="2233"/>
      <c r="L27" s="2234" t="s">
        <v>26</v>
      </c>
      <c r="M27" s="2234" t="s">
        <v>2</v>
      </c>
      <c r="N27" s="2235"/>
      <c r="O27" s="2233"/>
      <c r="P27" s="2236"/>
      <c r="Q27" s="10730" t="s">
        <v>161</v>
      </c>
      <c r="R27" s="10731"/>
      <c r="S27" s="1" t="s">
        <v>162</v>
      </c>
    </row>
    <row r="28" spans="1:47" ht="12.75" customHeight="1" x14ac:dyDescent="0.2">
      <c r="A28" s="2237">
        <v>1</v>
      </c>
      <c r="B28" s="177">
        <v>0</v>
      </c>
      <c r="C28" s="178">
        <v>0.15</v>
      </c>
      <c r="D28" s="2238">
        <v>16000</v>
      </c>
      <c r="E28" s="179">
        <f t="shared" ref="E28:E59" si="0">D28*(100-2.68)/100</f>
        <v>15571.2</v>
      </c>
      <c r="F28" s="180">
        <v>33</v>
      </c>
      <c r="G28" s="181">
        <v>8</v>
      </c>
      <c r="H28" s="181">
        <v>8.15</v>
      </c>
      <c r="I28" s="2238">
        <v>16000</v>
      </c>
      <c r="J28" s="179">
        <f t="shared" ref="J28:J59" si="1">I28*(100-2.68)/100</f>
        <v>15571.2</v>
      </c>
      <c r="K28" s="180">
        <v>65</v>
      </c>
      <c r="L28" s="181">
        <v>16</v>
      </c>
      <c r="M28" s="181">
        <v>16.149999999999999</v>
      </c>
      <c r="N28" s="2238">
        <v>16000</v>
      </c>
      <c r="O28" s="179">
        <f t="shared" ref="O28:O59" si="2">N28*(100-2.68)/100</f>
        <v>15571.2</v>
      </c>
      <c r="P28" s="182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2239">
        <v>2</v>
      </c>
      <c r="B29" s="2239">
        <v>0.15</v>
      </c>
      <c r="C29" s="183">
        <v>0.3</v>
      </c>
      <c r="D29" s="2240">
        <v>16000</v>
      </c>
      <c r="E29" s="2241">
        <f t="shared" si="0"/>
        <v>15571.2</v>
      </c>
      <c r="F29" s="2242">
        <v>34</v>
      </c>
      <c r="G29" s="2243">
        <v>8.15</v>
      </c>
      <c r="H29" s="2243">
        <v>8.3000000000000007</v>
      </c>
      <c r="I29" s="2240">
        <v>16000</v>
      </c>
      <c r="J29" s="2241">
        <f t="shared" si="1"/>
        <v>15571.2</v>
      </c>
      <c r="K29" s="2242">
        <v>66</v>
      </c>
      <c r="L29" s="2243">
        <v>16.149999999999999</v>
      </c>
      <c r="M29" s="2243">
        <v>16.3</v>
      </c>
      <c r="N29" s="2240">
        <v>16000</v>
      </c>
      <c r="O29" s="2241">
        <f t="shared" si="2"/>
        <v>15571.2</v>
      </c>
      <c r="P29" s="2244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2245">
        <v>3</v>
      </c>
      <c r="B30" s="184">
        <v>0.3</v>
      </c>
      <c r="C30" s="2246">
        <v>0.45</v>
      </c>
      <c r="D30" s="2247">
        <v>16000</v>
      </c>
      <c r="E30" s="185">
        <f t="shared" si="0"/>
        <v>15571.2</v>
      </c>
      <c r="F30" s="2248">
        <v>35</v>
      </c>
      <c r="G30" s="186">
        <v>8.3000000000000007</v>
      </c>
      <c r="H30" s="186">
        <v>8.4499999999999993</v>
      </c>
      <c r="I30" s="2247">
        <v>16000</v>
      </c>
      <c r="J30" s="185">
        <f t="shared" si="1"/>
        <v>15571.2</v>
      </c>
      <c r="K30" s="2248">
        <v>67</v>
      </c>
      <c r="L30" s="186">
        <v>16.3</v>
      </c>
      <c r="M30" s="186">
        <v>16.45</v>
      </c>
      <c r="N30" s="2247">
        <v>16000</v>
      </c>
      <c r="O30" s="185">
        <f t="shared" si="2"/>
        <v>15571.2</v>
      </c>
      <c r="P30" s="2249"/>
      <c r="Q30" s="8564">
        <v>2</v>
      </c>
      <c r="R30" s="8667">
        <v>2.15</v>
      </c>
      <c r="S30" s="10733">
        <f>AVERAGE(D36:D39)</f>
        <v>16000</v>
      </c>
      <c r="V30" s="187"/>
    </row>
    <row r="31" spans="1:47" ht="12.75" customHeight="1" x14ac:dyDescent="0.2">
      <c r="A31" s="188">
        <v>4</v>
      </c>
      <c r="B31" s="188">
        <v>0.45</v>
      </c>
      <c r="C31" s="189">
        <v>1</v>
      </c>
      <c r="D31" s="2250">
        <v>16000</v>
      </c>
      <c r="E31" s="190">
        <f t="shared" si="0"/>
        <v>15571.2</v>
      </c>
      <c r="F31" s="2251">
        <v>36</v>
      </c>
      <c r="G31" s="189">
        <v>8.4499999999999993</v>
      </c>
      <c r="H31" s="189">
        <v>9</v>
      </c>
      <c r="I31" s="2250">
        <v>16000</v>
      </c>
      <c r="J31" s="190">
        <f t="shared" si="1"/>
        <v>15571.2</v>
      </c>
      <c r="K31" s="2251">
        <v>68</v>
      </c>
      <c r="L31" s="189">
        <v>16.45</v>
      </c>
      <c r="M31" s="189">
        <v>17</v>
      </c>
      <c r="N31" s="2250">
        <v>16000</v>
      </c>
      <c r="O31" s="190">
        <f t="shared" si="2"/>
        <v>15571.2</v>
      </c>
      <c r="P31" s="2252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191">
        <v>5</v>
      </c>
      <c r="B32" s="2253">
        <v>1</v>
      </c>
      <c r="C32" s="2254">
        <v>1.1499999999999999</v>
      </c>
      <c r="D32" s="2255">
        <v>16000</v>
      </c>
      <c r="E32" s="2256">
        <f t="shared" si="0"/>
        <v>15571.2</v>
      </c>
      <c r="F32" s="192">
        <v>37</v>
      </c>
      <c r="G32" s="2253">
        <v>9</v>
      </c>
      <c r="H32" s="2253">
        <v>9.15</v>
      </c>
      <c r="I32" s="2255">
        <v>16000</v>
      </c>
      <c r="J32" s="2256">
        <f t="shared" si="1"/>
        <v>15571.2</v>
      </c>
      <c r="K32" s="192">
        <v>69</v>
      </c>
      <c r="L32" s="2253">
        <v>17</v>
      </c>
      <c r="M32" s="2253">
        <v>17.149999999999999</v>
      </c>
      <c r="N32" s="2255">
        <v>16000</v>
      </c>
      <c r="O32" s="2256">
        <f t="shared" si="2"/>
        <v>15571.2</v>
      </c>
      <c r="P32" s="2257"/>
      <c r="Q32" s="8564">
        <v>4</v>
      </c>
      <c r="R32" s="8661">
        <v>4.1500000000000004</v>
      </c>
      <c r="S32" s="10733">
        <f>AVERAGE(D44:D47)</f>
        <v>16000</v>
      </c>
      <c r="AQ32" s="2255"/>
    </row>
    <row r="33" spans="1:19" ht="12.75" customHeight="1" x14ac:dyDescent="0.2">
      <c r="A33" s="193">
        <v>6</v>
      </c>
      <c r="B33" s="2258">
        <v>1.1499999999999999</v>
      </c>
      <c r="C33" s="194">
        <v>1.3</v>
      </c>
      <c r="D33" s="195">
        <v>16000</v>
      </c>
      <c r="E33" s="196">
        <f t="shared" si="0"/>
        <v>15571.2</v>
      </c>
      <c r="F33" s="2259">
        <v>38</v>
      </c>
      <c r="G33" s="194">
        <v>9.15</v>
      </c>
      <c r="H33" s="194">
        <v>9.3000000000000007</v>
      </c>
      <c r="I33" s="195">
        <v>16000</v>
      </c>
      <c r="J33" s="196">
        <f t="shared" si="1"/>
        <v>15571.2</v>
      </c>
      <c r="K33" s="2259">
        <v>70</v>
      </c>
      <c r="L33" s="194">
        <v>17.149999999999999</v>
      </c>
      <c r="M33" s="194">
        <v>17.3</v>
      </c>
      <c r="N33" s="195">
        <v>16000</v>
      </c>
      <c r="O33" s="196">
        <f t="shared" si="2"/>
        <v>15571.2</v>
      </c>
      <c r="P33" s="197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2260">
        <v>7</v>
      </c>
      <c r="B34" s="2261">
        <v>1.3</v>
      </c>
      <c r="C34" s="2262">
        <v>1.45</v>
      </c>
      <c r="D34" s="198">
        <v>16000</v>
      </c>
      <c r="E34" s="2263">
        <f t="shared" si="0"/>
        <v>15571.2</v>
      </c>
      <c r="F34" s="2264">
        <v>39</v>
      </c>
      <c r="G34" s="2265">
        <v>9.3000000000000007</v>
      </c>
      <c r="H34" s="2265">
        <v>9.4499999999999993</v>
      </c>
      <c r="I34" s="198">
        <v>16000</v>
      </c>
      <c r="J34" s="2263">
        <f t="shared" si="1"/>
        <v>15571.2</v>
      </c>
      <c r="K34" s="2264">
        <v>71</v>
      </c>
      <c r="L34" s="2265">
        <v>17.3</v>
      </c>
      <c r="M34" s="2265">
        <v>17.45</v>
      </c>
      <c r="N34" s="198">
        <v>16000</v>
      </c>
      <c r="O34" s="2263">
        <f t="shared" si="2"/>
        <v>15571.2</v>
      </c>
      <c r="P34" s="199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2266">
        <v>8</v>
      </c>
      <c r="B35" s="2266">
        <v>1.45</v>
      </c>
      <c r="C35" s="2267">
        <v>2</v>
      </c>
      <c r="D35" s="2268">
        <v>16000</v>
      </c>
      <c r="E35" s="200">
        <f t="shared" si="0"/>
        <v>15571.2</v>
      </c>
      <c r="F35" s="201">
        <v>40</v>
      </c>
      <c r="G35" s="2267">
        <v>9.4499999999999993</v>
      </c>
      <c r="H35" s="2267">
        <v>10</v>
      </c>
      <c r="I35" s="2268">
        <v>16000</v>
      </c>
      <c r="J35" s="200">
        <f t="shared" si="1"/>
        <v>15571.2</v>
      </c>
      <c r="K35" s="201">
        <v>72</v>
      </c>
      <c r="L35" s="2269">
        <v>17.45</v>
      </c>
      <c r="M35" s="2267">
        <v>18</v>
      </c>
      <c r="N35" s="2268">
        <v>16000</v>
      </c>
      <c r="O35" s="200">
        <f t="shared" si="2"/>
        <v>15571.2</v>
      </c>
      <c r="P35" s="2270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202">
        <v>9</v>
      </c>
      <c r="B36" s="2271">
        <v>2</v>
      </c>
      <c r="C36" s="203">
        <v>2.15</v>
      </c>
      <c r="D36" s="2272">
        <v>16000</v>
      </c>
      <c r="E36" s="204">
        <f t="shared" si="0"/>
        <v>15571.2</v>
      </c>
      <c r="F36" s="205">
        <v>41</v>
      </c>
      <c r="G36" s="206">
        <v>10</v>
      </c>
      <c r="H36" s="2273">
        <v>10.15</v>
      </c>
      <c r="I36" s="2272">
        <v>16000</v>
      </c>
      <c r="J36" s="204">
        <f t="shared" si="1"/>
        <v>15571.2</v>
      </c>
      <c r="K36" s="205">
        <v>73</v>
      </c>
      <c r="L36" s="2273">
        <v>18</v>
      </c>
      <c r="M36" s="206">
        <v>18.149999999999999</v>
      </c>
      <c r="N36" s="2272">
        <v>16000</v>
      </c>
      <c r="O36" s="204">
        <f t="shared" si="2"/>
        <v>15571.2</v>
      </c>
      <c r="P36" s="207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208">
        <v>10</v>
      </c>
      <c r="B37" s="208">
        <v>2.15</v>
      </c>
      <c r="C37" s="209">
        <v>2.2999999999999998</v>
      </c>
      <c r="D37" s="210">
        <v>16000</v>
      </c>
      <c r="E37" s="2274">
        <f t="shared" si="0"/>
        <v>15571.2</v>
      </c>
      <c r="F37" s="2275">
        <v>42</v>
      </c>
      <c r="G37" s="209">
        <v>10.15</v>
      </c>
      <c r="H37" s="211">
        <v>10.3</v>
      </c>
      <c r="I37" s="210">
        <v>16000</v>
      </c>
      <c r="J37" s="2274">
        <f t="shared" si="1"/>
        <v>15571.2</v>
      </c>
      <c r="K37" s="2275">
        <v>74</v>
      </c>
      <c r="L37" s="211">
        <v>18.149999999999999</v>
      </c>
      <c r="M37" s="209">
        <v>18.3</v>
      </c>
      <c r="N37" s="210">
        <v>16000</v>
      </c>
      <c r="O37" s="2274">
        <f t="shared" si="2"/>
        <v>15571.2</v>
      </c>
      <c r="P37" s="2276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212">
        <v>11</v>
      </c>
      <c r="B38" s="213">
        <v>2.2999999999999998</v>
      </c>
      <c r="C38" s="2277">
        <v>2.4500000000000002</v>
      </c>
      <c r="D38" s="2278">
        <v>16000</v>
      </c>
      <c r="E38" s="2279">
        <f t="shared" si="0"/>
        <v>15571.2</v>
      </c>
      <c r="F38" s="214">
        <v>43</v>
      </c>
      <c r="G38" s="2280">
        <v>10.3</v>
      </c>
      <c r="H38" s="2281">
        <v>10.45</v>
      </c>
      <c r="I38" s="2278">
        <v>16000</v>
      </c>
      <c r="J38" s="2279">
        <f t="shared" si="1"/>
        <v>15571.2</v>
      </c>
      <c r="K38" s="214">
        <v>75</v>
      </c>
      <c r="L38" s="2281">
        <v>18.3</v>
      </c>
      <c r="M38" s="2280">
        <v>18.45</v>
      </c>
      <c r="N38" s="2278">
        <v>16000</v>
      </c>
      <c r="O38" s="2279">
        <f t="shared" si="2"/>
        <v>15571.2</v>
      </c>
      <c r="P38" s="2282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2283">
        <v>12</v>
      </c>
      <c r="B39" s="2283">
        <v>2.4500000000000002</v>
      </c>
      <c r="C39" s="215">
        <v>3</v>
      </c>
      <c r="D39" s="2284">
        <v>16000</v>
      </c>
      <c r="E39" s="2285">
        <f t="shared" si="0"/>
        <v>15571.2</v>
      </c>
      <c r="F39" s="216">
        <v>44</v>
      </c>
      <c r="G39" s="215">
        <v>10.45</v>
      </c>
      <c r="H39" s="217">
        <v>11</v>
      </c>
      <c r="I39" s="2284">
        <v>16000</v>
      </c>
      <c r="J39" s="2285">
        <f t="shared" si="1"/>
        <v>15571.2</v>
      </c>
      <c r="K39" s="216">
        <v>76</v>
      </c>
      <c r="L39" s="217">
        <v>18.45</v>
      </c>
      <c r="M39" s="215">
        <v>19</v>
      </c>
      <c r="N39" s="2284">
        <v>16000</v>
      </c>
      <c r="O39" s="2285">
        <f t="shared" si="2"/>
        <v>15571.2</v>
      </c>
      <c r="P39" s="2286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218">
        <v>13</v>
      </c>
      <c r="B40" s="2287">
        <v>3</v>
      </c>
      <c r="C40" s="2288">
        <v>3.15</v>
      </c>
      <c r="D40" s="2289">
        <v>16000</v>
      </c>
      <c r="E40" s="2290">
        <f t="shared" si="0"/>
        <v>15571.2</v>
      </c>
      <c r="F40" s="2291">
        <v>45</v>
      </c>
      <c r="G40" s="219">
        <v>11</v>
      </c>
      <c r="H40" s="220">
        <v>11.15</v>
      </c>
      <c r="I40" s="2289">
        <v>16000</v>
      </c>
      <c r="J40" s="2290">
        <f t="shared" si="1"/>
        <v>15571.2</v>
      </c>
      <c r="K40" s="2291">
        <v>77</v>
      </c>
      <c r="L40" s="220">
        <v>19</v>
      </c>
      <c r="M40" s="219">
        <v>19.149999999999999</v>
      </c>
      <c r="N40" s="2289">
        <v>16000</v>
      </c>
      <c r="O40" s="2290">
        <f t="shared" si="2"/>
        <v>15571.2</v>
      </c>
      <c r="P40" s="2292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221">
        <v>14</v>
      </c>
      <c r="B41" s="221">
        <v>3.15</v>
      </c>
      <c r="C41" s="222">
        <v>3.3</v>
      </c>
      <c r="D41" s="223">
        <v>16000</v>
      </c>
      <c r="E41" s="224">
        <f t="shared" si="0"/>
        <v>15571.2</v>
      </c>
      <c r="F41" s="2293">
        <v>46</v>
      </c>
      <c r="G41" s="225">
        <v>11.15</v>
      </c>
      <c r="H41" s="222">
        <v>11.3</v>
      </c>
      <c r="I41" s="223">
        <v>16000</v>
      </c>
      <c r="J41" s="224">
        <f t="shared" si="1"/>
        <v>15571.2</v>
      </c>
      <c r="K41" s="2293">
        <v>78</v>
      </c>
      <c r="L41" s="222">
        <v>19.149999999999999</v>
      </c>
      <c r="M41" s="225">
        <v>19.3</v>
      </c>
      <c r="N41" s="223">
        <v>16000</v>
      </c>
      <c r="O41" s="224">
        <f t="shared" si="2"/>
        <v>15571.2</v>
      </c>
      <c r="P41" s="2294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2295">
        <v>15</v>
      </c>
      <c r="B42" s="2296">
        <v>3.3</v>
      </c>
      <c r="C42" s="2297">
        <v>3.45</v>
      </c>
      <c r="D42" s="2298">
        <v>16000</v>
      </c>
      <c r="E42" s="2299">
        <f t="shared" si="0"/>
        <v>15571.2</v>
      </c>
      <c r="F42" s="226">
        <v>47</v>
      </c>
      <c r="G42" s="2300">
        <v>11.3</v>
      </c>
      <c r="H42" s="2301">
        <v>11.45</v>
      </c>
      <c r="I42" s="2298">
        <v>16000</v>
      </c>
      <c r="J42" s="2299">
        <f t="shared" si="1"/>
        <v>15571.2</v>
      </c>
      <c r="K42" s="226">
        <v>79</v>
      </c>
      <c r="L42" s="2301">
        <v>19.3</v>
      </c>
      <c r="M42" s="2300">
        <v>19.45</v>
      </c>
      <c r="N42" s="2298">
        <v>16000</v>
      </c>
      <c r="O42" s="2299">
        <f t="shared" si="2"/>
        <v>15571.2</v>
      </c>
      <c r="P42" s="227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2302">
        <v>16</v>
      </c>
      <c r="B43" s="2302">
        <v>3.45</v>
      </c>
      <c r="C43" s="228">
        <v>4</v>
      </c>
      <c r="D43" s="2303">
        <v>16000</v>
      </c>
      <c r="E43" s="229">
        <f t="shared" si="0"/>
        <v>15571.2</v>
      </c>
      <c r="F43" s="230">
        <v>48</v>
      </c>
      <c r="G43" s="231">
        <v>11.45</v>
      </c>
      <c r="H43" s="228">
        <v>12</v>
      </c>
      <c r="I43" s="2303">
        <v>16000</v>
      </c>
      <c r="J43" s="229">
        <f t="shared" si="1"/>
        <v>15571.2</v>
      </c>
      <c r="K43" s="230">
        <v>80</v>
      </c>
      <c r="L43" s="228">
        <v>19.45</v>
      </c>
      <c r="M43" s="228">
        <v>20</v>
      </c>
      <c r="N43" s="2303">
        <v>16000</v>
      </c>
      <c r="O43" s="229">
        <f t="shared" si="2"/>
        <v>15571.2</v>
      </c>
      <c r="P43" s="2304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232">
        <v>17</v>
      </c>
      <c r="B44" s="2305">
        <v>4</v>
      </c>
      <c r="C44" s="2306">
        <v>4.1500000000000004</v>
      </c>
      <c r="D44" s="233">
        <v>16000</v>
      </c>
      <c r="E44" s="2307">
        <f t="shared" si="0"/>
        <v>15571.2</v>
      </c>
      <c r="F44" s="2308">
        <v>49</v>
      </c>
      <c r="G44" s="2309">
        <v>12</v>
      </c>
      <c r="H44" s="2310">
        <v>12.15</v>
      </c>
      <c r="I44" s="233">
        <v>16000</v>
      </c>
      <c r="J44" s="2307">
        <f t="shared" si="1"/>
        <v>15571.2</v>
      </c>
      <c r="K44" s="2308">
        <v>81</v>
      </c>
      <c r="L44" s="2310">
        <v>20</v>
      </c>
      <c r="M44" s="2309">
        <v>20.149999999999999</v>
      </c>
      <c r="N44" s="233">
        <v>16000</v>
      </c>
      <c r="O44" s="2307">
        <f t="shared" si="2"/>
        <v>15571.2</v>
      </c>
      <c r="P44" s="234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2311">
        <v>18</v>
      </c>
      <c r="B45" s="2311">
        <v>4.1500000000000004</v>
      </c>
      <c r="C45" s="235">
        <v>4.3</v>
      </c>
      <c r="D45" s="2312">
        <v>16000</v>
      </c>
      <c r="E45" s="236">
        <f t="shared" si="0"/>
        <v>15571.2</v>
      </c>
      <c r="F45" s="237">
        <v>50</v>
      </c>
      <c r="G45" s="238">
        <v>12.15</v>
      </c>
      <c r="H45" s="235">
        <v>12.3</v>
      </c>
      <c r="I45" s="2312">
        <v>16000</v>
      </c>
      <c r="J45" s="236">
        <f t="shared" si="1"/>
        <v>15571.2</v>
      </c>
      <c r="K45" s="237">
        <v>82</v>
      </c>
      <c r="L45" s="235">
        <v>20.149999999999999</v>
      </c>
      <c r="M45" s="238">
        <v>20.3</v>
      </c>
      <c r="N45" s="2312">
        <v>16000</v>
      </c>
      <c r="O45" s="236">
        <f t="shared" si="2"/>
        <v>15571.2</v>
      </c>
      <c r="P45" s="2313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239">
        <v>19</v>
      </c>
      <c r="B46" s="2314">
        <v>4.3</v>
      </c>
      <c r="C46" s="2315">
        <v>4.45</v>
      </c>
      <c r="D46" s="2316">
        <v>16000</v>
      </c>
      <c r="E46" s="240">
        <f t="shared" si="0"/>
        <v>15571.2</v>
      </c>
      <c r="F46" s="2317">
        <v>51</v>
      </c>
      <c r="G46" s="2318">
        <v>12.3</v>
      </c>
      <c r="H46" s="2319">
        <v>12.45</v>
      </c>
      <c r="I46" s="2316">
        <v>16000</v>
      </c>
      <c r="J46" s="240">
        <f t="shared" si="1"/>
        <v>15571.2</v>
      </c>
      <c r="K46" s="2317">
        <v>83</v>
      </c>
      <c r="L46" s="2319">
        <v>20.3</v>
      </c>
      <c r="M46" s="2318">
        <v>20.45</v>
      </c>
      <c r="N46" s="2316">
        <v>16000</v>
      </c>
      <c r="O46" s="240">
        <f t="shared" si="2"/>
        <v>15571.2</v>
      </c>
      <c r="P46" s="241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2320">
        <v>20</v>
      </c>
      <c r="B47" s="2320">
        <v>4.45</v>
      </c>
      <c r="C47" s="2321">
        <v>5</v>
      </c>
      <c r="D47" s="2322">
        <v>16000</v>
      </c>
      <c r="E47" s="242">
        <f t="shared" si="0"/>
        <v>15571.2</v>
      </c>
      <c r="F47" s="243">
        <v>52</v>
      </c>
      <c r="G47" s="2323">
        <v>12.45</v>
      </c>
      <c r="H47" s="2321">
        <v>13</v>
      </c>
      <c r="I47" s="2322">
        <v>16000</v>
      </c>
      <c r="J47" s="242">
        <f t="shared" si="1"/>
        <v>15571.2</v>
      </c>
      <c r="K47" s="243">
        <v>84</v>
      </c>
      <c r="L47" s="2321">
        <v>20.45</v>
      </c>
      <c r="M47" s="2323">
        <v>21</v>
      </c>
      <c r="N47" s="2322">
        <v>16000</v>
      </c>
      <c r="O47" s="242">
        <f t="shared" si="2"/>
        <v>15571.2</v>
      </c>
      <c r="P47" s="2324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244">
        <v>21</v>
      </c>
      <c r="B48" s="2325">
        <v>5</v>
      </c>
      <c r="C48" s="245">
        <v>5.15</v>
      </c>
      <c r="D48" s="2326">
        <v>16000</v>
      </c>
      <c r="E48" s="246">
        <f t="shared" si="0"/>
        <v>15571.2</v>
      </c>
      <c r="F48" s="247">
        <v>53</v>
      </c>
      <c r="G48" s="2325">
        <v>13</v>
      </c>
      <c r="H48" s="248">
        <v>13.15</v>
      </c>
      <c r="I48" s="2326">
        <v>16000</v>
      </c>
      <c r="J48" s="246">
        <f t="shared" si="1"/>
        <v>15571.2</v>
      </c>
      <c r="K48" s="247">
        <v>85</v>
      </c>
      <c r="L48" s="248">
        <v>21</v>
      </c>
      <c r="M48" s="2325">
        <v>21.15</v>
      </c>
      <c r="N48" s="2326">
        <v>16000</v>
      </c>
      <c r="O48" s="246">
        <f t="shared" si="2"/>
        <v>15571.2</v>
      </c>
      <c r="P48" s="2327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249">
        <v>22</v>
      </c>
      <c r="B49" s="250">
        <v>5.15</v>
      </c>
      <c r="C49" s="251">
        <v>5.3</v>
      </c>
      <c r="D49" s="252">
        <v>16000</v>
      </c>
      <c r="E49" s="2328">
        <f t="shared" si="0"/>
        <v>15571.2</v>
      </c>
      <c r="F49" s="2329">
        <v>54</v>
      </c>
      <c r="G49" s="253">
        <v>13.15</v>
      </c>
      <c r="H49" s="251">
        <v>13.3</v>
      </c>
      <c r="I49" s="252">
        <v>16000</v>
      </c>
      <c r="J49" s="2328">
        <f t="shared" si="1"/>
        <v>15571.2</v>
      </c>
      <c r="K49" s="2329">
        <v>86</v>
      </c>
      <c r="L49" s="251">
        <v>21.15</v>
      </c>
      <c r="M49" s="253">
        <v>21.3</v>
      </c>
      <c r="N49" s="252">
        <v>16000</v>
      </c>
      <c r="O49" s="2328">
        <f t="shared" si="2"/>
        <v>15571.2</v>
      </c>
      <c r="P49" s="2330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254">
        <v>23</v>
      </c>
      <c r="B50" s="255">
        <v>5.3</v>
      </c>
      <c r="C50" s="2331">
        <v>5.45</v>
      </c>
      <c r="D50" s="2332">
        <v>16000</v>
      </c>
      <c r="E50" s="2333">
        <f t="shared" si="0"/>
        <v>15571.2</v>
      </c>
      <c r="F50" s="256">
        <v>55</v>
      </c>
      <c r="G50" s="255">
        <v>13.3</v>
      </c>
      <c r="H50" s="2334">
        <v>13.45</v>
      </c>
      <c r="I50" s="2332">
        <v>16000</v>
      </c>
      <c r="J50" s="2333">
        <f t="shared" si="1"/>
        <v>15571.2</v>
      </c>
      <c r="K50" s="256">
        <v>87</v>
      </c>
      <c r="L50" s="2334">
        <v>21.3</v>
      </c>
      <c r="M50" s="255">
        <v>21.45</v>
      </c>
      <c r="N50" s="2332">
        <v>16000</v>
      </c>
      <c r="O50" s="2333">
        <f t="shared" si="2"/>
        <v>15571.2</v>
      </c>
      <c r="P50" s="2335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2336">
        <v>24</v>
      </c>
      <c r="B51" s="2337">
        <v>5.45</v>
      </c>
      <c r="C51" s="257">
        <v>6</v>
      </c>
      <c r="D51" s="2338">
        <v>16000</v>
      </c>
      <c r="E51" s="2339">
        <f t="shared" si="0"/>
        <v>15571.2</v>
      </c>
      <c r="F51" s="258">
        <v>56</v>
      </c>
      <c r="G51" s="259">
        <v>13.45</v>
      </c>
      <c r="H51" s="257">
        <v>14</v>
      </c>
      <c r="I51" s="2338">
        <v>16000</v>
      </c>
      <c r="J51" s="2339">
        <f t="shared" si="1"/>
        <v>15571.2</v>
      </c>
      <c r="K51" s="258">
        <v>88</v>
      </c>
      <c r="L51" s="257">
        <v>21.45</v>
      </c>
      <c r="M51" s="259">
        <v>22</v>
      </c>
      <c r="N51" s="2338">
        <v>16000</v>
      </c>
      <c r="O51" s="2339">
        <f t="shared" si="2"/>
        <v>15571.2</v>
      </c>
      <c r="P51" s="2340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260">
        <v>25</v>
      </c>
      <c r="B52" s="2341">
        <v>6</v>
      </c>
      <c r="C52" s="2342">
        <v>6.15</v>
      </c>
      <c r="D52" s="2343">
        <v>16000</v>
      </c>
      <c r="E52" s="2344">
        <f t="shared" si="0"/>
        <v>15571.2</v>
      </c>
      <c r="F52" s="2345">
        <v>57</v>
      </c>
      <c r="G52" s="2341">
        <v>14</v>
      </c>
      <c r="H52" s="261">
        <v>14.15</v>
      </c>
      <c r="I52" s="2343">
        <v>16000</v>
      </c>
      <c r="J52" s="2344">
        <f t="shared" si="1"/>
        <v>15571.2</v>
      </c>
      <c r="K52" s="2345">
        <v>89</v>
      </c>
      <c r="L52" s="261">
        <v>22</v>
      </c>
      <c r="M52" s="2341">
        <v>22.15</v>
      </c>
      <c r="N52" s="2343">
        <v>16000</v>
      </c>
      <c r="O52" s="2344">
        <f t="shared" si="2"/>
        <v>15571.2</v>
      </c>
      <c r="P52" s="262"/>
      <c r="Q52" s="1" t="s">
        <v>163</v>
      </c>
      <c r="R52" s="1"/>
      <c r="S52" s="10733">
        <f>AVERAGE(S28:S51)</f>
        <v>16000</v>
      </c>
    </row>
    <row r="53" spans="1:19" x14ac:dyDescent="0.2">
      <c r="A53" s="2346">
        <v>26</v>
      </c>
      <c r="B53" s="263">
        <v>6.15</v>
      </c>
      <c r="C53" s="264">
        <v>6.3</v>
      </c>
      <c r="D53" s="265">
        <v>16000</v>
      </c>
      <c r="E53" s="266">
        <f t="shared" si="0"/>
        <v>15571.2</v>
      </c>
      <c r="F53" s="2347">
        <v>58</v>
      </c>
      <c r="G53" s="267">
        <v>14.15</v>
      </c>
      <c r="H53" s="264">
        <v>14.3</v>
      </c>
      <c r="I53" s="265">
        <v>16000</v>
      </c>
      <c r="J53" s="266">
        <f t="shared" si="1"/>
        <v>15571.2</v>
      </c>
      <c r="K53" s="2347">
        <v>90</v>
      </c>
      <c r="L53" s="264">
        <v>22.15</v>
      </c>
      <c r="M53" s="267">
        <v>22.3</v>
      </c>
      <c r="N53" s="265">
        <v>16000</v>
      </c>
      <c r="O53" s="266">
        <f t="shared" si="2"/>
        <v>15571.2</v>
      </c>
      <c r="P53" s="2348"/>
    </row>
    <row r="54" spans="1:19" x14ac:dyDescent="0.2">
      <c r="A54" s="2349">
        <v>27</v>
      </c>
      <c r="B54" s="2350">
        <v>6.3</v>
      </c>
      <c r="C54" s="2351">
        <v>6.45</v>
      </c>
      <c r="D54" s="2352">
        <v>16000</v>
      </c>
      <c r="E54" s="2353">
        <f t="shared" si="0"/>
        <v>15571.2</v>
      </c>
      <c r="F54" s="268">
        <v>59</v>
      </c>
      <c r="G54" s="2350">
        <v>14.3</v>
      </c>
      <c r="H54" s="2354">
        <v>14.45</v>
      </c>
      <c r="I54" s="2352">
        <v>16000</v>
      </c>
      <c r="J54" s="2353">
        <f t="shared" si="1"/>
        <v>15571.2</v>
      </c>
      <c r="K54" s="268">
        <v>91</v>
      </c>
      <c r="L54" s="2354">
        <v>22.3</v>
      </c>
      <c r="M54" s="2350">
        <v>22.45</v>
      </c>
      <c r="N54" s="2352">
        <v>16000</v>
      </c>
      <c r="O54" s="2353">
        <f t="shared" si="2"/>
        <v>15571.2</v>
      </c>
      <c r="P54" s="2355"/>
    </row>
    <row r="55" spans="1:19" x14ac:dyDescent="0.2">
      <c r="A55" s="269">
        <v>28</v>
      </c>
      <c r="B55" s="2356">
        <v>6.45</v>
      </c>
      <c r="C55" s="270">
        <v>7</v>
      </c>
      <c r="D55" s="2357">
        <v>16000</v>
      </c>
      <c r="E55" s="271">
        <f t="shared" si="0"/>
        <v>15571.2</v>
      </c>
      <c r="F55" s="272">
        <v>60</v>
      </c>
      <c r="G55" s="273">
        <v>14.45</v>
      </c>
      <c r="H55" s="273">
        <v>15</v>
      </c>
      <c r="I55" s="2357">
        <v>16000</v>
      </c>
      <c r="J55" s="271">
        <f t="shared" si="1"/>
        <v>15571.2</v>
      </c>
      <c r="K55" s="272">
        <v>92</v>
      </c>
      <c r="L55" s="270">
        <v>22.45</v>
      </c>
      <c r="M55" s="273">
        <v>23</v>
      </c>
      <c r="N55" s="2357">
        <v>16000</v>
      </c>
      <c r="O55" s="271">
        <f t="shared" si="2"/>
        <v>15571.2</v>
      </c>
      <c r="P55" s="2358"/>
    </row>
    <row r="56" spans="1:19" x14ac:dyDescent="0.2">
      <c r="A56" s="274">
        <v>29</v>
      </c>
      <c r="B56" s="2359">
        <v>7</v>
      </c>
      <c r="C56" s="2360">
        <v>7.15</v>
      </c>
      <c r="D56" s="275">
        <v>16000</v>
      </c>
      <c r="E56" s="2361">
        <f t="shared" si="0"/>
        <v>15571.2</v>
      </c>
      <c r="F56" s="2362">
        <v>61</v>
      </c>
      <c r="G56" s="2359">
        <v>15</v>
      </c>
      <c r="H56" s="2359">
        <v>15.15</v>
      </c>
      <c r="I56" s="275">
        <v>16000</v>
      </c>
      <c r="J56" s="2361">
        <f t="shared" si="1"/>
        <v>15571.2</v>
      </c>
      <c r="K56" s="2362">
        <v>93</v>
      </c>
      <c r="L56" s="2363">
        <v>23</v>
      </c>
      <c r="M56" s="2359">
        <v>23.15</v>
      </c>
      <c r="N56" s="275">
        <v>16000</v>
      </c>
      <c r="O56" s="2361">
        <f t="shared" si="2"/>
        <v>15571.2</v>
      </c>
      <c r="P56" s="2364"/>
    </row>
    <row r="57" spans="1:19" x14ac:dyDescent="0.2">
      <c r="A57" s="276">
        <v>30</v>
      </c>
      <c r="B57" s="2365">
        <v>7.15</v>
      </c>
      <c r="C57" s="277">
        <v>7.3</v>
      </c>
      <c r="D57" s="2366">
        <v>16000</v>
      </c>
      <c r="E57" s="278">
        <f t="shared" si="0"/>
        <v>15571.2</v>
      </c>
      <c r="F57" s="279">
        <v>62</v>
      </c>
      <c r="G57" s="280">
        <v>15.15</v>
      </c>
      <c r="H57" s="280">
        <v>15.3</v>
      </c>
      <c r="I57" s="2366">
        <v>16000</v>
      </c>
      <c r="J57" s="278">
        <f t="shared" si="1"/>
        <v>15571.2</v>
      </c>
      <c r="K57" s="279">
        <v>94</v>
      </c>
      <c r="L57" s="280">
        <v>23.15</v>
      </c>
      <c r="M57" s="280">
        <v>23.3</v>
      </c>
      <c r="N57" s="2366">
        <v>16000</v>
      </c>
      <c r="O57" s="278">
        <f t="shared" si="2"/>
        <v>15571.2</v>
      </c>
      <c r="P57" s="2367"/>
    </row>
    <row r="58" spans="1:19" x14ac:dyDescent="0.2">
      <c r="A58" s="281">
        <v>31</v>
      </c>
      <c r="B58" s="2368">
        <v>7.3</v>
      </c>
      <c r="C58" s="2369">
        <v>7.45</v>
      </c>
      <c r="D58" s="2370">
        <v>16000</v>
      </c>
      <c r="E58" s="282">
        <f t="shared" si="0"/>
        <v>15571.2</v>
      </c>
      <c r="F58" s="2371">
        <v>63</v>
      </c>
      <c r="G58" s="2368">
        <v>15.3</v>
      </c>
      <c r="H58" s="2368">
        <v>15.45</v>
      </c>
      <c r="I58" s="2370">
        <v>16000</v>
      </c>
      <c r="J58" s="282">
        <f t="shared" si="1"/>
        <v>15571.2</v>
      </c>
      <c r="K58" s="2371">
        <v>95</v>
      </c>
      <c r="L58" s="2368">
        <v>23.3</v>
      </c>
      <c r="M58" s="2368">
        <v>23.45</v>
      </c>
      <c r="N58" s="2370">
        <v>16000</v>
      </c>
      <c r="O58" s="282">
        <f t="shared" si="2"/>
        <v>15571.2</v>
      </c>
      <c r="P58" s="2372"/>
    </row>
    <row r="59" spans="1:19" x14ac:dyDescent="0.2">
      <c r="A59" s="2373">
        <v>32</v>
      </c>
      <c r="B59" s="283">
        <v>7.45</v>
      </c>
      <c r="C59" s="2374">
        <v>8</v>
      </c>
      <c r="D59" s="2375">
        <v>16000</v>
      </c>
      <c r="E59" s="2376">
        <f t="shared" si="0"/>
        <v>15571.2</v>
      </c>
      <c r="F59" s="284">
        <v>64</v>
      </c>
      <c r="G59" s="285">
        <v>15.45</v>
      </c>
      <c r="H59" s="285">
        <v>16</v>
      </c>
      <c r="I59" s="2375">
        <v>16000</v>
      </c>
      <c r="J59" s="2376">
        <f t="shared" si="1"/>
        <v>15571.2</v>
      </c>
      <c r="K59" s="284">
        <v>96</v>
      </c>
      <c r="L59" s="285">
        <v>23.45</v>
      </c>
      <c r="M59" s="285">
        <v>24</v>
      </c>
      <c r="N59" s="2375">
        <v>16000</v>
      </c>
      <c r="O59" s="2376">
        <f t="shared" si="2"/>
        <v>15571.2</v>
      </c>
      <c r="P59" s="2377"/>
    </row>
    <row r="60" spans="1:19" x14ac:dyDescent="0.2">
      <c r="A60" s="2378" t="s">
        <v>27</v>
      </c>
      <c r="B60" s="286"/>
      <c r="C60" s="286"/>
      <c r="D60" s="2379">
        <f>SUM(D28:D59)</f>
        <v>512000</v>
      </c>
      <c r="E60" s="287">
        <f>SUM(E28:E59)</f>
        <v>498278.40000000026</v>
      </c>
      <c r="F60" s="286"/>
      <c r="G60" s="286"/>
      <c r="H60" s="286"/>
      <c r="I60" s="2379">
        <f>SUM(I28:I59)</f>
        <v>512000</v>
      </c>
      <c r="J60" s="287">
        <f>SUM(J28:J59)</f>
        <v>498278.40000000026</v>
      </c>
      <c r="K60" s="286"/>
      <c r="L60" s="286"/>
      <c r="M60" s="286"/>
      <c r="N60" s="286">
        <f>SUM(N28:N59)</f>
        <v>512000</v>
      </c>
      <c r="O60" s="287">
        <f>SUM(O28:O59)</f>
        <v>498278.40000000026</v>
      </c>
      <c r="P60" s="2380"/>
    </row>
    <row r="64" spans="1:19" x14ac:dyDescent="0.2">
      <c r="A64" t="s">
        <v>51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288"/>
      <c r="B66" s="289"/>
      <c r="C66" s="289"/>
      <c r="D66" s="290"/>
      <c r="E66" s="289"/>
      <c r="F66" s="289"/>
      <c r="G66" s="289"/>
      <c r="H66" s="289"/>
      <c r="I66" s="290"/>
      <c r="J66" s="2381"/>
      <c r="K66" s="289"/>
      <c r="L66" s="289"/>
      <c r="M66" s="289"/>
      <c r="N66" s="289"/>
      <c r="O66" s="289"/>
      <c r="P66" s="291"/>
    </row>
    <row r="67" spans="1:16" x14ac:dyDescent="0.2">
      <c r="A67" s="292" t="s">
        <v>28</v>
      </c>
      <c r="B67" s="293"/>
      <c r="C67" s="293"/>
      <c r="D67" s="294"/>
      <c r="E67" s="2382"/>
      <c r="F67" s="293"/>
      <c r="G67" s="293"/>
      <c r="H67" s="2382"/>
      <c r="I67" s="294"/>
      <c r="J67" s="2383"/>
      <c r="K67" s="293"/>
      <c r="L67" s="293"/>
      <c r="M67" s="293"/>
      <c r="N67" s="293"/>
      <c r="O67" s="293"/>
      <c r="P67" s="295"/>
    </row>
    <row r="68" spans="1:16" x14ac:dyDescent="0.2">
      <c r="A68" s="2384"/>
      <c r="B68" s="296"/>
      <c r="C68" s="296"/>
      <c r="D68" s="296"/>
      <c r="E68" s="296"/>
      <c r="F68" s="296"/>
      <c r="G68" s="296"/>
      <c r="H68" s="296"/>
      <c r="I68" s="296"/>
      <c r="J68" s="296"/>
      <c r="K68" s="296"/>
      <c r="L68" s="297"/>
      <c r="M68" s="297"/>
      <c r="N68" s="297"/>
      <c r="O68" s="297"/>
      <c r="P68" s="2385"/>
    </row>
    <row r="69" spans="1:16" x14ac:dyDescent="0.2">
      <c r="A69" s="2386"/>
      <c r="B69" s="2387"/>
      <c r="C69" s="2387"/>
      <c r="D69" s="298"/>
      <c r="E69" s="2388"/>
      <c r="F69" s="2387"/>
      <c r="G69" s="2387"/>
      <c r="H69" s="2388"/>
      <c r="I69" s="298"/>
      <c r="J69" s="2389"/>
      <c r="K69" s="2387"/>
      <c r="L69" s="2387"/>
      <c r="M69" s="2387"/>
      <c r="N69" s="2387"/>
      <c r="O69" s="2387"/>
      <c r="P69" s="2390"/>
    </row>
    <row r="70" spans="1:16" x14ac:dyDescent="0.2">
      <c r="A70" s="2391"/>
      <c r="B70" s="299"/>
      <c r="C70" s="299"/>
      <c r="D70" s="2392"/>
      <c r="E70" s="2393"/>
      <c r="F70" s="299"/>
      <c r="G70" s="299"/>
      <c r="H70" s="2393"/>
      <c r="I70" s="2392"/>
      <c r="J70" s="299"/>
      <c r="K70" s="299"/>
      <c r="L70" s="299"/>
      <c r="M70" s="299"/>
      <c r="N70" s="299"/>
      <c r="O70" s="299"/>
      <c r="P70" s="300"/>
    </row>
    <row r="71" spans="1:16" x14ac:dyDescent="0.2">
      <c r="A71" s="301"/>
      <c r="B71" s="2394"/>
      <c r="C71" s="2394"/>
      <c r="D71" s="302"/>
      <c r="E71" s="2395"/>
      <c r="F71" s="2394"/>
      <c r="G71" s="2394"/>
      <c r="H71" s="2395"/>
      <c r="I71" s="302"/>
      <c r="J71" s="2394"/>
      <c r="K71" s="2394"/>
      <c r="L71" s="2394"/>
      <c r="M71" s="2394"/>
      <c r="N71" s="2394"/>
      <c r="O71" s="2394"/>
      <c r="P71" s="2396"/>
    </row>
    <row r="72" spans="1:16" x14ac:dyDescent="0.2">
      <c r="A72" s="2397"/>
      <c r="B72" s="2398"/>
      <c r="C72" s="2398"/>
      <c r="D72" s="2399"/>
      <c r="E72" s="303"/>
      <c r="F72" s="2398"/>
      <c r="G72" s="2398"/>
      <c r="H72" s="303"/>
      <c r="I72" s="2399"/>
      <c r="J72" s="2398"/>
      <c r="K72" s="2398"/>
      <c r="L72" s="2398"/>
      <c r="M72" s="2398" t="s">
        <v>29</v>
      </c>
      <c r="N72" s="2398"/>
      <c r="O72" s="2398"/>
      <c r="P72" s="304"/>
    </row>
    <row r="73" spans="1:16" x14ac:dyDescent="0.2">
      <c r="A73" s="2400"/>
      <c r="B73" s="305"/>
      <c r="C73" s="305"/>
      <c r="D73" s="306"/>
      <c r="E73" s="307"/>
      <c r="F73" s="305"/>
      <c r="G73" s="305"/>
      <c r="H73" s="307"/>
      <c r="I73" s="306"/>
      <c r="J73" s="305"/>
      <c r="K73" s="305"/>
      <c r="L73" s="305"/>
      <c r="M73" s="305" t="s">
        <v>30</v>
      </c>
      <c r="N73" s="305"/>
      <c r="O73" s="305"/>
      <c r="P73" s="308"/>
    </row>
    <row r="74" spans="1:16" ht="15.75" x14ac:dyDescent="0.25">
      <c r="E74" s="2401"/>
      <c r="H74" s="2401"/>
    </row>
    <row r="75" spans="1:16" ht="15.75" x14ac:dyDescent="0.25">
      <c r="C75" s="309"/>
      <c r="E75" s="2402"/>
      <c r="H75" s="2402"/>
    </row>
    <row r="76" spans="1:16" ht="15.75" x14ac:dyDescent="0.25">
      <c r="E76" s="2403"/>
      <c r="H76" s="2403"/>
    </row>
    <row r="77" spans="1:16" ht="15.75" x14ac:dyDescent="0.25">
      <c r="E77" s="2404"/>
      <c r="H77" s="2404"/>
    </row>
    <row r="78" spans="1:16" ht="15.75" x14ac:dyDescent="0.25">
      <c r="E78" s="2405"/>
      <c r="H78" s="2405"/>
    </row>
    <row r="79" spans="1:16" ht="15.75" x14ac:dyDescent="0.25">
      <c r="E79" s="2406"/>
      <c r="H79" s="2406"/>
    </row>
    <row r="80" spans="1:16" ht="15.75" x14ac:dyDescent="0.25">
      <c r="E80" s="2407"/>
      <c r="H80" s="2407"/>
    </row>
    <row r="81" spans="5:13" ht="15.75" x14ac:dyDescent="0.25">
      <c r="E81" s="310"/>
      <c r="H81" s="310"/>
    </row>
    <row r="82" spans="5:13" ht="15.75" x14ac:dyDescent="0.25">
      <c r="E82" s="2408"/>
      <c r="H82" s="2408"/>
    </row>
    <row r="83" spans="5:13" ht="15.75" x14ac:dyDescent="0.25">
      <c r="E83" s="2409"/>
      <c r="H83" s="2409"/>
    </row>
    <row r="84" spans="5:13" ht="15.75" x14ac:dyDescent="0.25">
      <c r="E84" s="311"/>
      <c r="H84" s="311"/>
    </row>
    <row r="85" spans="5:13" ht="15.75" x14ac:dyDescent="0.25">
      <c r="E85" s="2410"/>
      <c r="H85" s="2410"/>
    </row>
    <row r="86" spans="5:13" ht="15.75" x14ac:dyDescent="0.25">
      <c r="E86" s="312"/>
      <c r="H86" s="312"/>
    </row>
    <row r="87" spans="5:13" ht="15.75" x14ac:dyDescent="0.25">
      <c r="E87" s="2411"/>
      <c r="H87" s="2411"/>
    </row>
    <row r="88" spans="5:13" ht="15.75" x14ac:dyDescent="0.25">
      <c r="E88" s="313"/>
      <c r="H88" s="313"/>
    </row>
    <row r="89" spans="5:13" ht="15.75" x14ac:dyDescent="0.25">
      <c r="E89" s="314"/>
      <c r="H89" s="314"/>
    </row>
    <row r="90" spans="5:13" ht="15.75" x14ac:dyDescent="0.25">
      <c r="E90" s="315"/>
      <c r="H90" s="315"/>
    </row>
    <row r="91" spans="5:13" ht="15.75" x14ac:dyDescent="0.25">
      <c r="E91" s="2412"/>
      <c r="H91" s="2412"/>
    </row>
    <row r="92" spans="5:13" ht="15.75" x14ac:dyDescent="0.25">
      <c r="E92" s="316"/>
      <c r="H92" s="316"/>
    </row>
    <row r="93" spans="5:13" ht="15.75" x14ac:dyDescent="0.25">
      <c r="E93" s="2413"/>
      <c r="H93" s="2413"/>
    </row>
    <row r="94" spans="5:13" ht="15.75" x14ac:dyDescent="0.25">
      <c r="E94" s="2414"/>
      <c r="H94" s="2414"/>
    </row>
    <row r="95" spans="5:13" ht="15.75" x14ac:dyDescent="0.25">
      <c r="E95" s="317"/>
      <c r="H95" s="317"/>
    </row>
    <row r="96" spans="5:13" ht="15.75" x14ac:dyDescent="0.25">
      <c r="E96" s="2415"/>
      <c r="H96" s="2415"/>
      <c r="M96" s="2416" t="s">
        <v>8</v>
      </c>
    </row>
    <row r="97" spans="5:14" ht="15.75" x14ac:dyDescent="0.25">
      <c r="E97" s="2417"/>
      <c r="H97" s="2417"/>
    </row>
    <row r="98" spans="5:14" ht="15.75" x14ac:dyDescent="0.25">
      <c r="E98" s="2418"/>
      <c r="H98" s="2418"/>
    </row>
    <row r="99" spans="5:14" ht="15.75" x14ac:dyDescent="0.25">
      <c r="E99" s="318"/>
      <c r="H99" s="318"/>
    </row>
    <row r="101" spans="5:14" x14ac:dyDescent="0.2">
      <c r="N101" s="2419"/>
    </row>
    <row r="126" spans="4:4" x14ac:dyDescent="0.2">
      <c r="D126" s="319"/>
    </row>
  </sheetData>
  <mergeCells count="1">
    <mergeCell ref="Q27:R2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2420"/>
      <c r="B1" s="320"/>
      <c r="C1" s="320"/>
      <c r="D1" s="321"/>
      <c r="E1" s="320"/>
      <c r="F1" s="320"/>
      <c r="G1" s="320"/>
      <c r="H1" s="320"/>
      <c r="I1" s="321"/>
      <c r="J1" s="320"/>
      <c r="K1" s="320"/>
      <c r="L1" s="320"/>
      <c r="M1" s="320"/>
      <c r="N1" s="320"/>
      <c r="O1" s="320"/>
      <c r="P1" s="322"/>
    </row>
    <row r="2" spans="1:16" ht="12.75" customHeight="1" x14ac:dyDescent="0.2">
      <c r="A2" s="2421" t="s">
        <v>0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2422"/>
    </row>
    <row r="3" spans="1:16" ht="12.75" customHeight="1" x14ac:dyDescent="0.2">
      <c r="A3" s="2423"/>
      <c r="B3" s="2424"/>
      <c r="C3" s="2424"/>
      <c r="D3" s="2424"/>
      <c r="E3" s="2424"/>
      <c r="F3" s="2424"/>
      <c r="G3" s="2424"/>
      <c r="H3" s="2424"/>
      <c r="I3" s="2424"/>
      <c r="J3" s="2424"/>
      <c r="K3" s="2424"/>
      <c r="L3" s="2424"/>
      <c r="M3" s="2424"/>
      <c r="N3" s="2424"/>
      <c r="O3" s="2424"/>
      <c r="P3" s="324"/>
    </row>
    <row r="4" spans="1:16" ht="12.75" customHeight="1" x14ac:dyDescent="0.2">
      <c r="A4" s="2425" t="s">
        <v>52</v>
      </c>
      <c r="B4" s="2426"/>
      <c r="C4" s="2426"/>
      <c r="D4" s="2426"/>
      <c r="E4" s="2426"/>
      <c r="F4" s="2426"/>
      <c r="G4" s="2426"/>
      <c r="H4" s="2426"/>
      <c r="I4" s="2426"/>
      <c r="J4" s="2427"/>
      <c r="K4" s="325"/>
      <c r="L4" s="325"/>
      <c r="M4" s="325"/>
      <c r="N4" s="325"/>
      <c r="O4" s="325"/>
      <c r="P4" s="2428"/>
    </row>
    <row r="5" spans="1:16" ht="12.75" customHeight="1" x14ac:dyDescent="0.2">
      <c r="A5" s="2429"/>
      <c r="B5" s="2430"/>
      <c r="C5" s="2430"/>
      <c r="D5" s="326"/>
      <c r="E5" s="2430"/>
      <c r="F5" s="2430"/>
      <c r="G5" s="2430"/>
      <c r="H5" s="2430"/>
      <c r="I5" s="326"/>
      <c r="J5" s="2430"/>
      <c r="K5" s="2430"/>
      <c r="L5" s="2430"/>
      <c r="M5" s="2430"/>
      <c r="N5" s="2430"/>
      <c r="O5" s="2430"/>
      <c r="P5" s="327"/>
    </row>
    <row r="6" spans="1:16" ht="12.75" customHeight="1" x14ac:dyDescent="0.2">
      <c r="A6" s="2431" t="s">
        <v>2</v>
      </c>
      <c r="B6" s="2432"/>
      <c r="C6" s="2432"/>
      <c r="D6" s="328"/>
      <c r="E6" s="2432"/>
      <c r="F6" s="2432"/>
      <c r="G6" s="2432"/>
      <c r="H6" s="2432"/>
      <c r="I6" s="328"/>
      <c r="J6" s="2432"/>
      <c r="K6" s="2432"/>
      <c r="L6" s="2432"/>
      <c r="M6" s="2432"/>
      <c r="N6" s="2432"/>
      <c r="O6" s="2432"/>
      <c r="P6" s="2433"/>
    </row>
    <row r="7" spans="1:16" ht="12.75" customHeight="1" x14ac:dyDescent="0.2">
      <c r="A7" s="329" t="s">
        <v>3</v>
      </c>
      <c r="B7" s="2434"/>
      <c r="C7" s="2434"/>
      <c r="D7" s="330"/>
      <c r="E7" s="2434"/>
      <c r="F7" s="2434"/>
      <c r="G7" s="2434"/>
      <c r="H7" s="2434"/>
      <c r="I7" s="330"/>
      <c r="J7" s="2434"/>
      <c r="K7" s="2434"/>
      <c r="L7" s="2434"/>
      <c r="M7" s="2434"/>
      <c r="N7" s="2434"/>
      <c r="O7" s="2434"/>
      <c r="P7" s="331"/>
    </row>
    <row r="8" spans="1:16" ht="12.75" customHeight="1" x14ac:dyDescent="0.2">
      <c r="A8" s="332" t="s">
        <v>4</v>
      </c>
      <c r="B8" s="2435"/>
      <c r="C8" s="2435"/>
      <c r="D8" s="333"/>
      <c r="E8" s="2435"/>
      <c r="F8" s="2435"/>
      <c r="G8" s="2435"/>
      <c r="H8" s="2435"/>
      <c r="I8" s="333"/>
      <c r="J8" s="2435"/>
      <c r="K8" s="2435"/>
      <c r="L8" s="2435"/>
      <c r="M8" s="2435"/>
      <c r="N8" s="2435"/>
      <c r="O8" s="2435"/>
      <c r="P8" s="334"/>
    </row>
    <row r="9" spans="1:16" ht="12.75" customHeight="1" x14ac:dyDescent="0.2">
      <c r="A9" s="335" t="s">
        <v>5</v>
      </c>
      <c r="B9" s="336"/>
      <c r="C9" s="336"/>
      <c r="D9" s="2436"/>
      <c r="E9" s="336"/>
      <c r="F9" s="336"/>
      <c r="G9" s="336"/>
      <c r="H9" s="336"/>
      <c r="I9" s="2436"/>
      <c r="J9" s="336"/>
      <c r="K9" s="336"/>
      <c r="L9" s="336"/>
      <c r="M9" s="336"/>
      <c r="N9" s="336"/>
      <c r="O9" s="336"/>
      <c r="P9" s="2437"/>
    </row>
    <row r="10" spans="1:16" ht="12.75" customHeight="1" x14ac:dyDescent="0.2">
      <c r="A10" s="337" t="s">
        <v>6</v>
      </c>
      <c r="B10" s="2438"/>
      <c r="C10" s="2438"/>
      <c r="D10" s="338"/>
      <c r="E10" s="2438"/>
      <c r="F10" s="2438"/>
      <c r="G10" s="2438"/>
      <c r="H10" s="2438"/>
      <c r="I10" s="338"/>
      <c r="J10" s="2438"/>
      <c r="K10" s="2438"/>
      <c r="L10" s="2438"/>
      <c r="M10" s="2438"/>
      <c r="N10" s="2438"/>
      <c r="O10" s="2438"/>
      <c r="P10" s="339"/>
    </row>
    <row r="11" spans="1:16" ht="12.75" customHeight="1" x14ac:dyDescent="0.2">
      <c r="A11" s="2439"/>
      <c r="B11" s="2440"/>
      <c r="C11" s="2440"/>
      <c r="D11" s="2441"/>
      <c r="E11" s="2440"/>
      <c r="F11" s="2440"/>
      <c r="G11" s="340"/>
      <c r="H11" s="2440"/>
      <c r="I11" s="2441"/>
      <c r="J11" s="2440"/>
      <c r="K11" s="2440"/>
      <c r="L11" s="2440"/>
      <c r="M11" s="2440"/>
      <c r="N11" s="2440"/>
      <c r="O11" s="2440"/>
      <c r="P11" s="2442"/>
    </row>
    <row r="12" spans="1:16" ht="12.75" customHeight="1" x14ac:dyDescent="0.2">
      <c r="A12" s="2443" t="s">
        <v>53</v>
      </c>
      <c r="B12" s="2444"/>
      <c r="C12" s="2444"/>
      <c r="D12" s="2445"/>
      <c r="E12" s="2444" t="s">
        <v>8</v>
      </c>
      <c r="F12" s="2444"/>
      <c r="G12" s="2444"/>
      <c r="H12" s="2444"/>
      <c r="I12" s="2445"/>
      <c r="J12" s="2444"/>
      <c r="K12" s="2444"/>
      <c r="L12" s="2444"/>
      <c r="M12" s="2444"/>
      <c r="N12" s="341" t="s">
        <v>54</v>
      </c>
      <c r="O12" s="2444"/>
      <c r="P12" s="2446"/>
    </row>
    <row r="13" spans="1:16" ht="12.75" customHeight="1" x14ac:dyDescent="0.2">
      <c r="A13" s="2447"/>
      <c r="B13" s="342"/>
      <c r="C13" s="342"/>
      <c r="D13" s="343"/>
      <c r="E13" s="342"/>
      <c r="F13" s="342"/>
      <c r="G13" s="342"/>
      <c r="H13" s="342"/>
      <c r="I13" s="343"/>
      <c r="J13" s="342"/>
      <c r="K13" s="342"/>
      <c r="L13" s="342"/>
      <c r="M13" s="342"/>
      <c r="N13" s="342"/>
      <c r="O13" s="342"/>
      <c r="P13" s="2448"/>
    </row>
    <row r="14" spans="1:16" ht="12.75" customHeight="1" x14ac:dyDescent="0.2">
      <c r="A14" s="344" t="s">
        <v>10</v>
      </c>
      <c r="B14" s="2449"/>
      <c r="C14" s="2449"/>
      <c r="D14" s="2450"/>
      <c r="E14" s="2449"/>
      <c r="F14" s="2449"/>
      <c r="G14" s="2449"/>
      <c r="H14" s="2449"/>
      <c r="I14" s="2450"/>
      <c r="J14" s="2449"/>
      <c r="K14" s="2449"/>
      <c r="L14" s="2449"/>
      <c r="M14" s="2449"/>
      <c r="N14" s="2451"/>
      <c r="O14" s="2452"/>
      <c r="P14" s="2453"/>
    </row>
    <row r="15" spans="1:16" ht="12.75" customHeight="1" x14ac:dyDescent="0.2">
      <c r="A15" s="345"/>
      <c r="B15" s="346"/>
      <c r="C15" s="346"/>
      <c r="D15" s="2454"/>
      <c r="E15" s="346"/>
      <c r="F15" s="346"/>
      <c r="G15" s="346"/>
      <c r="H15" s="346"/>
      <c r="I15" s="2454"/>
      <c r="J15" s="346"/>
      <c r="K15" s="346"/>
      <c r="L15" s="346"/>
      <c r="M15" s="346"/>
      <c r="N15" s="347" t="s">
        <v>11</v>
      </c>
      <c r="O15" s="348" t="s">
        <v>12</v>
      </c>
      <c r="P15" s="349"/>
    </row>
    <row r="16" spans="1:16" ht="12.75" customHeight="1" x14ac:dyDescent="0.2">
      <c r="A16" s="350" t="s">
        <v>13</v>
      </c>
      <c r="B16" s="2455"/>
      <c r="C16" s="2455"/>
      <c r="D16" s="351"/>
      <c r="E16" s="2455"/>
      <c r="F16" s="2455"/>
      <c r="G16" s="2455"/>
      <c r="H16" s="2455"/>
      <c r="I16" s="351"/>
      <c r="J16" s="2455"/>
      <c r="K16" s="2455"/>
      <c r="L16" s="2455"/>
      <c r="M16" s="2455"/>
      <c r="N16" s="2456"/>
      <c r="O16" s="2457"/>
      <c r="P16" s="2457"/>
    </row>
    <row r="17" spans="1:47" ht="12.75" customHeight="1" x14ac:dyDescent="0.2">
      <c r="A17" s="2458" t="s">
        <v>14</v>
      </c>
      <c r="B17" s="2459"/>
      <c r="C17" s="2459"/>
      <c r="D17" s="2460"/>
      <c r="E17" s="2459"/>
      <c r="F17" s="2459"/>
      <c r="G17" s="2459"/>
      <c r="H17" s="2459"/>
      <c r="I17" s="2460"/>
      <c r="J17" s="2459"/>
      <c r="K17" s="2459"/>
      <c r="L17" s="2459"/>
      <c r="M17" s="2459"/>
      <c r="N17" s="2461" t="s">
        <v>15</v>
      </c>
      <c r="O17" s="352" t="s">
        <v>16</v>
      </c>
      <c r="P17" s="2462"/>
    </row>
    <row r="18" spans="1:47" ht="12.75" customHeight="1" x14ac:dyDescent="0.2">
      <c r="A18" s="2463"/>
      <c r="B18" s="353"/>
      <c r="C18" s="353"/>
      <c r="D18" s="2464"/>
      <c r="E18" s="353"/>
      <c r="F18" s="353"/>
      <c r="G18" s="353"/>
      <c r="H18" s="353"/>
      <c r="I18" s="2464"/>
      <c r="J18" s="353"/>
      <c r="K18" s="353"/>
      <c r="L18" s="353"/>
      <c r="M18" s="353"/>
      <c r="N18" s="354"/>
      <c r="O18" s="2465"/>
      <c r="P18" s="355" t="s">
        <v>8</v>
      </c>
    </row>
    <row r="19" spans="1:47" ht="12.75" customHeight="1" x14ac:dyDescent="0.2">
      <c r="A19" s="356"/>
      <c r="B19" s="357"/>
      <c r="C19" s="357"/>
      <c r="D19" s="2466"/>
      <c r="E19" s="357"/>
      <c r="F19" s="357"/>
      <c r="G19" s="357"/>
      <c r="H19" s="357"/>
      <c r="I19" s="2466"/>
      <c r="J19" s="357"/>
      <c r="K19" s="358"/>
      <c r="L19" s="357" t="s">
        <v>17</v>
      </c>
      <c r="M19" s="357"/>
      <c r="N19" s="2467"/>
      <c r="O19" s="2468"/>
      <c r="P19" s="359"/>
      <c r="AU19" s="2469"/>
    </row>
    <row r="20" spans="1:47" ht="12.75" customHeight="1" x14ac:dyDescent="0.2">
      <c r="A20" s="2470"/>
      <c r="B20" s="2471"/>
      <c r="C20" s="2471"/>
      <c r="D20" s="2472"/>
      <c r="E20" s="2471"/>
      <c r="F20" s="2471"/>
      <c r="G20" s="2471"/>
      <c r="H20" s="2471"/>
      <c r="I20" s="2472"/>
      <c r="J20" s="2471"/>
      <c r="K20" s="2471"/>
      <c r="L20" s="2471"/>
      <c r="M20" s="2471"/>
      <c r="N20" s="360"/>
      <c r="O20" s="2473"/>
      <c r="P20" s="361"/>
    </row>
    <row r="21" spans="1:47" ht="12.75" customHeight="1" x14ac:dyDescent="0.2">
      <c r="A21" s="2474"/>
      <c r="B21" s="362"/>
      <c r="C21" s="363"/>
      <c r="D21" s="363"/>
      <c r="E21" s="362"/>
      <c r="F21" s="362"/>
      <c r="G21" s="362"/>
      <c r="H21" s="362" t="s">
        <v>8</v>
      </c>
      <c r="I21" s="364"/>
      <c r="J21" s="362"/>
      <c r="K21" s="362"/>
      <c r="L21" s="362"/>
      <c r="M21" s="362"/>
      <c r="N21" s="2475"/>
      <c r="O21" s="365"/>
      <c r="P21" s="2476"/>
    </row>
    <row r="22" spans="1:47" ht="12.75" customHeight="1" x14ac:dyDescent="0.2">
      <c r="A22" s="2477"/>
      <c r="B22" s="2478"/>
      <c r="C22" s="2478"/>
      <c r="D22" s="366"/>
      <c r="E22" s="2478"/>
      <c r="F22" s="2478"/>
      <c r="G22" s="2478"/>
      <c r="H22" s="2478"/>
      <c r="I22" s="366"/>
      <c r="J22" s="2478"/>
      <c r="K22" s="2478"/>
      <c r="L22" s="2478"/>
      <c r="M22" s="2478"/>
      <c r="N22" s="2478"/>
      <c r="O22" s="2478"/>
      <c r="P22" s="2479"/>
    </row>
    <row r="23" spans="1:47" ht="12.75" customHeight="1" x14ac:dyDescent="0.2">
      <c r="A23" s="2480" t="s">
        <v>18</v>
      </c>
      <c r="B23" s="2481"/>
      <c r="C23" s="2481"/>
      <c r="D23" s="367"/>
      <c r="E23" s="2482" t="s">
        <v>19</v>
      </c>
      <c r="F23" s="2482"/>
      <c r="G23" s="2482"/>
      <c r="H23" s="2482"/>
      <c r="I23" s="2482"/>
      <c r="J23" s="2482"/>
      <c r="K23" s="2482"/>
      <c r="L23" s="2482"/>
      <c r="M23" s="2481"/>
      <c r="N23" s="2481"/>
      <c r="O23" s="2481"/>
      <c r="P23" s="2483"/>
    </row>
    <row r="24" spans="1:47" ht="15.75" x14ac:dyDescent="0.25">
      <c r="A24" s="2484"/>
      <c r="B24" s="368"/>
      <c r="C24" s="368"/>
      <c r="D24" s="369"/>
      <c r="E24" s="2485" t="s">
        <v>20</v>
      </c>
      <c r="F24" s="2485"/>
      <c r="G24" s="2485"/>
      <c r="H24" s="2485"/>
      <c r="I24" s="2485"/>
      <c r="J24" s="2485"/>
      <c r="K24" s="2485"/>
      <c r="L24" s="2485"/>
      <c r="M24" s="368"/>
      <c r="N24" s="368"/>
      <c r="O24" s="368"/>
      <c r="P24" s="370"/>
    </row>
    <row r="25" spans="1:47" ht="12.75" customHeight="1" x14ac:dyDescent="0.2">
      <c r="A25" s="371"/>
      <c r="B25" s="2486" t="s">
        <v>21</v>
      </c>
      <c r="C25" s="372"/>
      <c r="D25" s="372"/>
      <c r="E25" s="372"/>
      <c r="F25" s="372"/>
      <c r="G25" s="372"/>
      <c r="H25" s="372"/>
      <c r="I25" s="372"/>
      <c r="J25" s="372"/>
      <c r="K25" s="372"/>
      <c r="L25" s="372"/>
      <c r="M25" s="372"/>
      <c r="N25" s="372"/>
      <c r="O25" s="2487"/>
      <c r="P25" s="2488"/>
    </row>
    <row r="26" spans="1:47" ht="12.75" customHeight="1" x14ac:dyDescent="0.2">
      <c r="A26" s="2489" t="s">
        <v>22</v>
      </c>
      <c r="B26" s="2490" t="s">
        <v>23</v>
      </c>
      <c r="C26" s="2490"/>
      <c r="D26" s="2489" t="s">
        <v>24</v>
      </c>
      <c r="E26" s="2489" t="s">
        <v>25</v>
      </c>
      <c r="F26" s="2489" t="s">
        <v>22</v>
      </c>
      <c r="G26" s="2490" t="s">
        <v>23</v>
      </c>
      <c r="H26" s="2490"/>
      <c r="I26" s="2489" t="s">
        <v>24</v>
      </c>
      <c r="J26" s="2489" t="s">
        <v>25</v>
      </c>
      <c r="K26" s="2489" t="s">
        <v>22</v>
      </c>
      <c r="L26" s="2490" t="s">
        <v>23</v>
      </c>
      <c r="M26" s="2490"/>
      <c r="N26" s="2491" t="s">
        <v>24</v>
      </c>
      <c r="O26" s="2489" t="s">
        <v>25</v>
      </c>
      <c r="P26" s="2492"/>
    </row>
    <row r="27" spans="1:47" ht="12.75" customHeight="1" x14ac:dyDescent="0.2">
      <c r="A27" s="2493"/>
      <c r="B27" s="2494" t="s">
        <v>26</v>
      </c>
      <c r="C27" s="2494" t="s">
        <v>2</v>
      </c>
      <c r="D27" s="2493"/>
      <c r="E27" s="2493"/>
      <c r="F27" s="2493"/>
      <c r="G27" s="2494" t="s">
        <v>26</v>
      </c>
      <c r="H27" s="2494" t="s">
        <v>2</v>
      </c>
      <c r="I27" s="2493"/>
      <c r="J27" s="2493"/>
      <c r="K27" s="2493"/>
      <c r="L27" s="2494" t="s">
        <v>26</v>
      </c>
      <c r="M27" s="2494" t="s">
        <v>2</v>
      </c>
      <c r="N27" s="2495"/>
      <c r="O27" s="2493"/>
      <c r="P27" s="2496"/>
      <c r="Q27" s="10730" t="s">
        <v>161</v>
      </c>
      <c r="R27" s="10731"/>
      <c r="S27" s="1" t="s">
        <v>162</v>
      </c>
    </row>
    <row r="28" spans="1:47" ht="12.75" customHeight="1" x14ac:dyDescent="0.2">
      <c r="A28" s="2497">
        <v>1</v>
      </c>
      <c r="B28" s="2498">
        <v>0</v>
      </c>
      <c r="C28" s="2499">
        <v>0.15</v>
      </c>
      <c r="D28" s="2500">
        <v>16000</v>
      </c>
      <c r="E28" s="2501">
        <f t="shared" ref="E28:E59" si="0">D28*(100-2.68)/100</f>
        <v>15571.2</v>
      </c>
      <c r="F28" s="2502">
        <v>33</v>
      </c>
      <c r="G28" s="2503">
        <v>8</v>
      </c>
      <c r="H28" s="2503">
        <v>8.15</v>
      </c>
      <c r="I28" s="2500">
        <v>16000</v>
      </c>
      <c r="J28" s="2501">
        <f t="shared" ref="J28:J59" si="1">I28*(100-2.68)/100</f>
        <v>15571.2</v>
      </c>
      <c r="K28" s="2502">
        <v>65</v>
      </c>
      <c r="L28" s="2503">
        <v>16</v>
      </c>
      <c r="M28" s="2503">
        <v>16.149999999999999</v>
      </c>
      <c r="N28" s="2500">
        <v>16000</v>
      </c>
      <c r="O28" s="2501">
        <f t="shared" ref="O28:O59" si="2">N28*(100-2.68)/100</f>
        <v>15571.2</v>
      </c>
      <c r="P28" s="2504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2505">
        <v>2</v>
      </c>
      <c r="B29" s="2505">
        <v>0.15</v>
      </c>
      <c r="C29" s="2506">
        <v>0.3</v>
      </c>
      <c r="D29" s="2507">
        <v>16000</v>
      </c>
      <c r="E29" s="2508">
        <f t="shared" si="0"/>
        <v>15571.2</v>
      </c>
      <c r="F29" s="2509">
        <v>34</v>
      </c>
      <c r="G29" s="2510">
        <v>8.15</v>
      </c>
      <c r="H29" s="2510">
        <v>8.3000000000000007</v>
      </c>
      <c r="I29" s="2507">
        <v>16000</v>
      </c>
      <c r="J29" s="2508">
        <f t="shared" si="1"/>
        <v>15571.2</v>
      </c>
      <c r="K29" s="2509">
        <v>66</v>
      </c>
      <c r="L29" s="2510">
        <v>16.149999999999999</v>
      </c>
      <c r="M29" s="2510">
        <v>16.3</v>
      </c>
      <c r="N29" s="2507">
        <v>16000</v>
      </c>
      <c r="O29" s="2508">
        <f t="shared" si="2"/>
        <v>15571.2</v>
      </c>
      <c r="P29" s="2511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2512">
        <v>3</v>
      </c>
      <c r="B30" s="2513">
        <v>0.3</v>
      </c>
      <c r="C30" s="2514">
        <v>0.45</v>
      </c>
      <c r="D30" s="2515">
        <v>16000</v>
      </c>
      <c r="E30" s="2516">
        <f t="shared" si="0"/>
        <v>15571.2</v>
      </c>
      <c r="F30" s="2517">
        <v>35</v>
      </c>
      <c r="G30" s="2518">
        <v>8.3000000000000007</v>
      </c>
      <c r="H30" s="2518">
        <v>8.4499999999999993</v>
      </c>
      <c r="I30" s="2515">
        <v>16000</v>
      </c>
      <c r="J30" s="2516">
        <f t="shared" si="1"/>
        <v>15571.2</v>
      </c>
      <c r="K30" s="2517">
        <v>67</v>
      </c>
      <c r="L30" s="2518">
        <v>16.3</v>
      </c>
      <c r="M30" s="2518">
        <v>16.45</v>
      </c>
      <c r="N30" s="2515">
        <v>16000</v>
      </c>
      <c r="O30" s="2516">
        <f t="shared" si="2"/>
        <v>15571.2</v>
      </c>
      <c r="P30" s="2519"/>
      <c r="Q30" s="8564">
        <v>2</v>
      </c>
      <c r="R30" s="8667">
        <v>2.15</v>
      </c>
      <c r="S30" s="10733">
        <f>AVERAGE(D36:D39)</f>
        <v>16000</v>
      </c>
      <c r="V30" s="2520"/>
    </row>
    <row r="31" spans="1:47" ht="12.75" customHeight="1" x14ac:dyDescent="0.2">
      <c r="A31" s="2521">
        <v>4</v>
      </c>
      <c r="B31" s="2521">
        <v>0.45</v>
      </c>
      <c r="C31" s="2522">
        <v>1</v>
      </c>
      <c r="D31" s="2523">
        <v>16000</v>
      </c>
      <c r="E31" s="2524">
        <f t="shared" si="0"/>
        <v>15571.2</v>
      </c>
      <c r="F31" s="2525">
        <v>36</v>
      </c>
      <c r="G31" s="2522">
        <v>8.4499999999999993</v>
      </c>
      <c r="H31" s="2522">
        <v>9</v>
      </c>
      <c r="I31" s="2523">
        <v>16000</v>
      </c>
      <c r="J31" s="2524">
        <f t="shared" si="1"/>
        <v>15571.2</v>
      </c>
      <c r="K31" s="2525">
        <v>68</v>
      </c>
      <c r="L31" s="2522">
        <v>16.45</v>
      </c>
      <c r="M31" s="2522">
        <v>17</v>
      </c>
      <c r="N31" s="2523">
        <v>16000</v>
      </c>
      <c r="O31" s="2524">
        <f t="shared" si="2"/>
        <v>15571.2</v>
      </c>
      <c r="P31" s="2526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2527">
        <v>5</v>
      </c>
      <c r="B32" s="373">
        <v>1</v>
      </c>
      <c r="C32" s="2528">
        <v>1.1499999999999999</v>
      </c>
      <c r="D32" s="2529">
        <v>16000</v>
      </c>
      <c r="E32" s="2530">
        <f t="shared" si="0"/>
        <v>15571.2</v>
      </c>
      <c r="F32" s="2531">
        <v>37</v>
      </c>
      <c r="G32" s="373">
        <v>9</v>
      </c>
      <c r="H32" s="373">
        <v>9.15</v>
      </c>
      <c r="I32" s="2529">
        <v>16000</v>
      </c>
      <c r="J32" s="2530">
        <f t="shared" si="1"/>
        <v>15571.2</v>
      </c>
      <c r="K32" s="2531">
        <v>69</v>
      </c>
      <c r="L32" s="373">
        <v>17</v>
      </c>
      <c r="M32" s="373">
        <v>17.149999999999999</v>
      </c>
      <c r="N32" s="2529">
        <v>16000</v>
      </c>
      <c r="O32" s="2530">
        <f t="shared" si="2"/>
        <v>15571.2</v>
      </c>
      <c r="P32" s="2532"/>
      <c r="Q32" s="8564">
        <v>4</v>
      </c>
      <c r="R32" s="8661">
        <v>4.1500000000000004</v>
      </c>
      <c r="S32" s="10733">
        <f>AVERAGE(D44:D47)</f>
        <v>16000</v>
      </c>
      <c r="AQ32" s="2529"/>
    </row>
    <row r="33" spans="1:19" ht="12.75" customHeight="1" x14ac:dyDescent="0.2">
      <c r="A33" s="2533">
        <v>6</v>
      </c>
      <c r="B33" s="2534">
        <v>1.1499999999999999</v>
      </c>
      <c r="C33" s="2535">
        <v>1.3</v>
      </c>
      <c r="D33" s="2536">
        <v>16000</v>
      </c>
      <c r="E33" s="2537">
        <f t="shared" si="0"/>
        <v>15571.2</v>
      </c>
      <c r="F33" s="2538">
        <v>38</v>
      </c>
      <c r="G33" s="2535">
        <v>9.15</v>
      </c>
      <c r="H33" s="2535">
        <v>9.3000000000000007</v>
      </c>
      <c r="I33" s="2536">
        <v>16000</v>
      </c>
      <c r="J33" s="2537">
        <f t="shared" si="1"/>
        <v>15571.2</v>
      </c>
      <c r="K33" s="2538">
        <v>70</v>
      </c>
      <c r="L33" s="2535">
        <v>17.149999999999999</v>
      </c>
      <c r="M33" s="2535">
        <v>17.3</v>
      </c>
      <c r="N33" s="2536">
        <v>16000</v>
      </c>
      <c r="O33" s="2537">
        <f t="shared" si="2"/>
        <v>15571.2</v>
      </c>
      <c r="P33" s="2539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2540">
        <v>7</v>
      </c>
      <c r="B34" s="2541">
        <v>1.3</v>
      </c>
      <c r="C34" s="2542">
        <v>1.45</v>
      </c>
      <c r="D34" s="2543">
        <v>16000</v>
      </c>
      <c r="E34" s="2544">
        <f t="shared" si="0"/>
        <v>15571.2</v>
      </c>
      <c r="F34" s="2545">
        <v>39</v>
      </c>
      <c r="G34" s="2546">
        <v>9.3000000000000007</v>
      </c>
      <c r="H34" s="2546">
        <v>9.4499999999999993</v>
      </c>
      <c r="I34" s="2543">
        <v>16000</v>
      </c>
      <c r="J34" s="2544">
        <f t="shared" si="1"/>
        <v>15571.2</v>
      </c>
      <c r="K34" s="2545">
        <v>71</v>
      </c>
      <c r="L34" s="2546">
        <v>17.3</v>
      </c>
      <c r="M34" s="2546">
        <v>17.45</v>
      </c>
      <c r="N34" s="2543">
        <v>16000</v>
      </c>
      <c r="O34" s="2544">
        <f t="shared" si="2"/>
        <v>15571.2</v>
      </c>
      <c r="P34" s="2547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2548">
        <v>8</v>
      </c>
      <c r="B35" s="2548">
        <v>1.45</v>
      </c>
      <c r="C35" s="2549">
        <v>2</v>
      </c>
      <c r="D35" s="2550">
        <v>16000</v>
      </c>
      <c r="E35" s="2551">
        <f t="shared" si="0"/>
        <v>15571.2</v>
      </c>
      <c r="F35" s="2552">
        <v>40</v>
      </c>
      <c r="G35" s="2549">
        <v>9.4499999999999993</v>
      </c>
      <c r="H35" s="2549">
        <v>10</v>
      </c>
      <c r="I35" s="2550">
        <v>16000</v>
      </c>
      <c r="J35" s="2551">
        <f t="shared" si="1"/>
        <v>15571.2</v>
      </c>
      <c r="K35" s="2552">
        <v>72</v>
      </c>
      <c r="L35" s="2553">
        <v>17.45</v>
      </c>
      <c r="M35" s="2549">
        <v>18</v>
      </c>
      <c r="N35" s="2550">
        <v>16000</v>
      </c>
      <c r="O35" s="2551">
        <f t="shared" si="2"/>
        <v>15571.2</v>
      </c>
      <c r="P35" s="2554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2555">
        <v>9</v>
      </c>
      <c r="B36" s="2556">
        <v>2</v>
      </c>
      <c r="C36" s="2557">
        <v>2.15</v>
      </c>
      <c r="D36" s="2558">
        <v>16000</v>
      </c>
      <c r="E36" s="2559">
        <f t="shared" si="0"/>
        <v>15571.2</v>
      </c>
      <c r="F36" s="2560">
        <v>41</v>
      </c>
      <c r="G36" s="2561">
        <v>10</v>
      </c>
      <c r="H36" s="2562">
        <v>10.15</v>
      </c>
      <c r="I36" s="2558">
        <v>16000</v>
      </c>
      <c r="J36" s="2559">
        <f t="shared" si="1"/>
        <v>15571.2</v>
      </c>
      <c r="K36" s="2560">
        <v>73</v>
      </c>
      <c r="L36" s="2562">
        <v>18</v>
      </c>
      <c r="M36" s="2561">
        <v>18.149999999999999</v>
      </c>
      <c r="N36" s="2558">
        <v>16000</v>
      </c>
      <c r="O36" s="2559">
        <f t="shared" si="2"/>
        <v>15571.2</v>
      </c>
      <c r="P36" s="2563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2564">
        <v>10</v>
      </c>
      <c r="B37" s="2564">
        <v>2.15</v>
      </c>
      <c r="C37" s="2565">
        <v>2.2999999999999998</v>
      </c>
      <c r="D37" s="2566">
        <v>16000</v>
      </c>
      <c r="E37" s="2567">
        <f t="shared" si="0"/>
        <v>15571.2</v>
      </c>
      <c r="F37" s="2568">
        <v>42</v>
      </c>
      <c r="G37" s="2565">
        <v>10.15</v>
      </c>
      <c r="H37" s="2569">
        <v>10.3</v>
      </c>
      <c r="I37" s="2566">
        <v>16000</v>
      </c>
      <c r="J37" s="2567">
        <f t="shared" si="1"/>
        <v>15571.2</v>
      </c>
      <c r="K37" s="2568">
        <v>74</v>
      </c>
      <c r="L37" s="2569">
        <v>18.149999999999999</v>
      </c>
      <c r="M37" s="2565">
        <v>18.3</v>
      </c>
      <c r="N37" s="2566">
        <v>16000</v>
      </c>
      <c r="O37" s="2567">
        <f t="shared" si="2"/>
        <v>15571.2</v>
      </c>
      <c r="P37" s="2570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2571">
        <v>11</v>
      </c>
      <c r="B38" s="2572">
        <v>2.2999999999999998</v>
      </c>
      <c r="C38" s="2573">
        <v>2.4500000000000002</v>
      </c>
      <c r="D38" s="2574">
        <v>16000</v>
      </c>
      <c r="E38" s="2575">
        <f t="shared" si="0"/>
        <v>15571.2</v>
      </c>
      <c r="F38" s="2576">
        <v>43</v>
      </c>
      <c r="G38" s="2577">
        <v>10.3</v>
      </c>
      <c r="H38" s="2578">
        <v>10.45</v>
      </c>
      <c r="I38" s="2574">
        <v>16000</v>
      </c>
      <c r="J38" s="2575">
        <f t="shared" si="1"/>
        <v>15571.2</v>
      </c>
      <c r="K38" s="2576">
        <v>75</v>
      </c>
      <c r="L38" s="2578">
        <v>18.3</v>
      </c>
      <c r="M38" s="2577">
        <v>18.45</v>
      </c>
      <c r="N38" s="2574">
        <v>16000</v>
      </c>
      <c r="O38" s="2575">
        <f t="shared" si="2"/>
        <v>15571.2</v>
      </c>
      <c r="P38" s="2579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2580">
        <v>12</v>
      </c>
      <c r="B39" s="2580">
        <v>2.4500000000000002</v>
      </c>
      <c r="C39" s="2581">
        <v>3</v>
      </c>
      <c r="D39" s="2582">
        <v>16000</v>
      </c>
      <c r="E39" s="2583">
        <f t="shared" si="0"/>
        <v>15571.2</v>
      </c>
      <c r="F39" s="2584">
        <v>44</v>
      </c>
      <c r="G39" s="2581">
        <v>10.45</v>
      </c>
      <c r="H39" s="2585">
        <v>11</v>
      </c>
      <c r="I39" s="2582">
        <v>16000</v>
      </c>
      <c r="J39" s="2583">
        <f t="shared" si="1"/>
        <v>15571.2</v>
      </c>
      <c r="K39" s="2584">
        <v>76</v>
      </c>
      <c r="L39" s="2585">
        <v>18.45</v>
      </c>
      <c r="M39" s="2581">
        <v>19</v>
      </c>
      <c r="N39" s="2582">
        <v>16000</v>
      </c>
      <c r="O39" s="2583">
        <f t="shared" si="2"/>
        <v>15571.2</v>
      </c>
      <c r="P39" s="2586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2587">
        <v>13</v>
      </c>
      <c r="B40" s="2588">
        <v>3</v>
      </c>
      <c r="C40" s="2589">
        <v>3.15</v>
      </c>
      <c r="D40" s="2590">
        <v>16000</v>
      </c>
      <c r="E40" s="2591">
        <f t="shared" si="0"/>
        <v>15571.2</v>
      </c>
      <c r="F40" s="2592">
        <v>45</v>
      </c>
      <c r="G40" s="2593">
        <v>11</v>
      </c>
      <c r="H40" s="2594">
        <v>11.15</v>
      </c>
      <c r="I40" s="2590">
        <v>16000</v>
      </c>
      <c r="J40" s="2591">
        <f t="shared" si="1"/>
        <v>15571.2</v>
      </c>
      <c r="K40" s="2592">
        <v>77</v>
      </c>
      <c r="L40" s="2594">
        <v>19</v>
      </c>
      <c r="M40" s="2593">
        <v>19.149999999999999</v>
      </c>
      <c r="N40" s="2590">
        <v>16000</v>
      </c>
      <c r="O40" s="2591">
        <f t="shared" si="2"/>
        <v>15571.2</v>
      </c>
      <c r="P40" s="2595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2596">
        <v>14</v>
      </c>
      <c r="B41" s="2596">
        <v>3.15</v>
      </c>
      <c r="C41" s="2597">
        <v>3.3</v>
      </c>
      <c r="D41" s="2598">
        <v>16000</v>
      </c>
      <c r="E41" s="2599">
        <f t="shared" si="0"/>
        <v>15571.2</v>
      </c>
      <c r="F41" s="2600">
        <v>46</v>
      </c>
      <c r="G41" s="2601">
        <v>11.15</v>
      </c>
      <c r="H41" s="2597">
        <v>11.3</v>
      </c>
      <c r="I41" s="2598">
        <v>16000</v>
      </c>
      <c r="J41" s="2599">
        <f t="shared" si="1"/>
        <v>15571.2</v>
      </c>
      <c r="K41" s="2600">
        <v>78</v>
      </c>
      <c r="L41" s="2597">
        <v>19.149999999999999</v>
      </c>
      <c r="M41" s="2601">
        <v>19.3</v>
      </c>
      <c r="N41" s="2598">
        <v>16000</v>
      </c>
      <c r="O41" s="2599">
        <f t="shared" si="2"/>
        <v>15571.2</v>
      </c>
      <c r="P41" s="2602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2603">
        <v>15</v>
      </c>
      <c r="B42" s="2604">
        <v>3.3</v>
      </c>
      <c r="C42" s="2605">
        <v>3.45</v>
      </c>
      <c r="D42" s="2606">
        <v>16000</v>
      </c>
      <c r="E42" s="2607">
        <f t="shared" si="0"/>
        <v>15571.2</v>
      </c>
      <c r="F42" s="2608">
        <v>47</v>
      </c>
      <c r="G42" s="2609">
        <v>11.3</v>
      </c>
      <c r="H42" s="2610">
        <v>11.45</v>
      </c>
      <c r="I42" s="2606">
        <v>16000</v>
      </c>
      <c r="J42" s="2607">
        <f t="shared" si="1"/>
        <v>15571.2</v>
      </c>
      <c r="K42" s="2608">
        <v>79</v>
      </c>
      <c r="L42" s="2610">
        <v>19.3</v>
      </c>
      <c r="M42" s="2609">
        <v>19.45</v>
      </c>
      <c r="N42" s="2606">
        <v>16000</v>
      </c>
      <c r="O42" s="2607">
        <f t="shared" si="2"/>
        <v>15571.2</v>
      </c>
      <c r="P42" s="2611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2612">
        <v>16</v>
      </c>
      <c r="B43" s="2612">
        <v>3.45</v>
      </c>
      <c r="C43" s="2613">
        <v>4</v>
      </c>
      <c r="D43" s="2614">
        <v>16000</v>
      </c>
      <c r="E43" s="2615">
        <f t="shared" si="0"/>
        <v>15571.2</v>
      </c>
      <c r="F43" s="2616">
        <v>48</v>
      </c>
      <c r="G43" s="2617">
        <v>11.45</v>
      </c>
      <c r="H43" s="2613">
        <v>12</v>
      </c>
      <c r="I43" s="2614">
        <v>16000</v>
      </c>
      <c r="J43" s="2615">
        <f t="shared" si="1"/>
        <v>15571.2</v>
      </c>
      <c r="K43" s="2616">
        <v>80</v>
      </c>
      <c r="L43" s="2613">
        <v>19.45</v>
      </c>
      <c r="M43" s="2613">
        <v>20</v>
      </c>
      <c r="N43" s="2614">
        <v>16000</v>
      </c>
      <c r="O43" s="2615">
        <f t="shared" si="2"/>
        <v>15571.2</v>
      </c>
      <c r="P43" s="2618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2619">
        <v>17</v>
      </c>
      <c r="B44" s="2620">
        <v>4</v>
      </c>
      <c r="C44" s="2621">
        <v>4.1500000000000004</v>
      </c>
      <c r="D44" s="2622">
        <v>16000</v>
      </c>
      <c r="E44" s="2623">
        <f t="shared" si="0"/>
        <v>15571.2</v>
      </c>
      <c r="F44" s="2624">
        <v>49</v>
      </c>
      <c r="G44" s="2625">
        <v>12</v>
      </c>
      <c r="H44" s="2626">
        <v>12.15</v>
      </c>
      <c r="I44" s="2622">
        <v>16000</v>
      </c>
      <c r="J44" s="2623">
        <f t="shared" si="1"/>
        <v>15571.2</v>
      </c>
      <c r="K44" s="2624">
        <v>81</v>
      </c>
      <c r="L44" s="2626">
        <v>20</v>
      </c>
      <c r="M44" s="2625">
        <v>20.149999999999999</v>
      </c>
      <c r="N44" s="2622">
        <v>16000</v>
      </c>
      <c r="O44" s="2623">
        <f t="shared" si="2"/>
        <v>15571.2</v>
      </c>
      <c r="P44" s="2627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2628">
        <v>18</v>
      </c>
      <c r="B45" s="2628">
        <v>4.1500000000000004</v>
      </c>
      <c r="C45" s="2629">
        <v>4.3</v>
      </c>
      <c r="D45" s="2630">
        <v>16000</v>
      </c>
      <c r="E45" s="2631">
        <f t="shared" si="0"/>
        <v>15571.2</v>
      </c>
      <c r="F45" s="2632">
        <v>50</v>
      </c>
      <c r="G45" s="2633">
        <v>12.15</v>
      </c>
      <c r="H45" s="2629">
        <v>12.3</v>
      </c>
      <c r="I45" s="2630">
        <v>16000</v>
      </c>
      <c r="J45" s="2631">
        <f t="shared" si="1"/>
        <v>15571.2</v>
      </c>
      <c r="K45" s="2632">
        <v>82</v>
      </c>
      <c r="L45" s="2629">
        <v>20.149999999999999</v>
      </c>
      <c r="M45" s="2633">
        <v>20.3</v>
      </c>
      <c r="N45" s="2630">
        <v>16000</v>
      </c>
      <c r="O45" s="2631">
        <f t="shared" si="2"/>
        <v>15571.2</v>
      </c>
      <c r="P45" s="2634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2635">
        <v>19</v>
      </c>
      <c r="B46" s="2636">
        <v>4.3</v>
      </c>
      <c r="C46" s="2637">
        <v>4.45</v>
      </c>
      <c r="D46" s="2638">
        <v>16000</v>
      </c>
      <c r="E46" s="2639">
        <f t="shared" si="0"/>
        <v>15571.2</v>
      </c>
      <c r="F46" s="2640">
        <v>51</v>
      </c>
      <c r="G46" s="2641">
        <v>12.3</v>
      </c>
      <c r="H46" s="2642">
        <v>12.45</v>
      </c>
      <c r="I46" s="2638">
        <v>16000</v>
      </c>
      <c r="J46" s="2639">
        <f t="shared" si="1"/>
        <v>15571.2</v>
      </c>
      <c r="K46" s="2640">
        <v>83</v>
      </c>
      <c r="L46" s="2642">
        <v>20.3</v>
      </c>
      <c r="M46" s="2641">
        <v>20.45</v>
      </c>
      <c r="N46" s="2638">
        <v>16000</v>
      </c>
      <c r="O46" s="2639">
        <f t="shared" si="2"/>
        <v>15571.2</v>
      </c>
      <c r="P46" s="2643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2644">
        <v>20</v>
      </c>
      <c r="B47" s="2644">
        <v>4.45</v>
      </c>
      <c r="C47" s="2645">
        <v>5</v>
      </c>
      <c r="D47" s="2646">
        <v>16000</v>
      </c>
      <c r="E47" s="2647">
        <f t="shared" si="0"/>
        <v>15571.2</v>
      </c>
      <c r="F47" s="2648">
        <v>52</v>
      </c>
      <c r="G47" s="2649">
        <v>12.45</v>
      </c>
      <c r="H47" s="2645">
        <v>13</v>
      </c>
      <c r="I47" s="2646">
        <v>16000</v>
      </c>
      <c r="J47" s="2647">
        <f t="shared" si="1"/>
        <v>15571.2</v>
      </c>
      <c r="K47" s="2648">
        <v>84</v>
      </c>
      <c r="L47" s="2645">
        <v>20.45</v>
      </c>
      <c r="M47" s="2649">
        <v>21</v>
      </c>
      <c r="N47" s="2646">
        <v>16000</v>
      </c>
      <c r="O47" s="2647">
        <f t="shared" si="2"/>
        <v>15571.2</v>
      </c>
      <c r="P47" s="2650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2651">
        <v>21</v>
      </c>
      <c r="B48" s="2652">
        <v>5</v>
      </c>
      <c r="C48" s="2653">
        <v>5.15</v>
      </c>
      <c r="D48" s="2654">
        <v>16000</v>
      </c>
      <c r="E48" s="2655">
        <f t="shared" si="0"/>
        <v>15571.2</v>
      </c>
      <c r="F48" s="2656">
        <v>53</v>
      </c>
      <c r="G48" s="2652">
        <v>13</v>
      </c>
      <c r="H48" s="2657">
        <v>13.15</v>
      </c>
      <c r="I48" s="2654">
        <v>16000</v>
      </c>
      <c r="J48" s="2655">
        <f t="shared" si="1"/>
        <v>15571.2</v>
      </c>
      <c r="K48" s="2656">
        <v>85</v>
      </c>
      <c r="L48" s="2657">
        <v>21</v>
      </c>
      <c r="M48" s="2652">
        <v>21.15</v>
      </c>
      <c r="N48" s="2654">
        <v>16000</v>
      </c>
      <c r="O48" s="2655">
        <f t="shared" si="2"/>
        <v>15571.2</v>
      </c>
      <c r="P48" s="2658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2659">
        <v>22</v>
      </c>
      <c r="B49" s="2660">
        <v>5.15</v>
      </c>
      <c r="C49" s="2661">
        <v>5.3</v>
      </c>
      <c r="D49" s="2662">
        <v>16000</v>
      </c>
      <c r="E49" s="2663">
        <f t="shared" si="0"/>
        <v>15571.2</v>
      </c>
      <c r="F49" s="2664">
        <v>54</v>
      </c>
      <c r="G49" s="2665">
        <v>13.15</v>
      </c>
      <c r="H49" s="2661">
        <v>13.3</v>
      </c>
      <c r="I49" s="2662">
        <v>16000</v>
      </c>
      <c r="J49" s="2663">
        <f t="shared" si="1"/>
        <v>15571.2</v>
      </c>
      <c r="K49" s="2664">
        <v>86</v>
      </c>
      <c r="L49" s="2661">
        <v>21.15</v>
      </c>
      <c r="M49" s="2665">
        <v>21.3</v>
      </c>
      <c r="N49" s="2662">
        <v>16000</v>
      </c>
      <c r="O49" s="2663">
        <f t="shared" si="2"/>
        <v>15571.2</v>
      </c>
      <c r="P49" s="2666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2667">
        <v>23</v>
      </c>
      <c r="B50" s="2668">
        <v>5.3</v>
      </c>
      <c r="C50" s="2669">
        <v>5.45</v>
      </c>
      <c r="D50" s="2670">
        <v>16000</v>
      </c>
      <c r="E50" s="2671">
        <f t="shared" si="0"/>
        <v>15571.2</v>
      </c>
      <c r="F50" s="2672">
        <v>55</v>
      </c>
      <c r="G50" s="2668">
        <v>13.3</v>
      </c>
      <c r="H50" s="2673">
        <v>13.45</v>
      </c>
      <c r="I50" s="2670">
        <v>16000</v>
      </c>
      <c r="J50" s="2671">
        <f t="shared" si="1"/>
        <v>15571.2</v>
      </c>
      <c r="K50" s="2672">
        <v>87</v>
      </c>
      <c r="L50" s="2673">
        <v>21.3</v>
      </c>
      <c r="M50" s="2668">
        <v>21.45</v>
      </c>
      <c r="N50" s="2670">
        <v>16000</v>
      </c>
      <c r="O50" s="2671">
        <f t="shared" si="2"/>
        <v>15571.2</v>
      </c>
      <c r="P50" s="2674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2675">
        <v>24</v>
      </c>
      <c r="B51" s="2676">
        <v>5.45</v>
      </c>
      <c r="C51" s="2677">
        <v>6</v>
      </c>
      <c r="D51" s="2678">
        <v>16000</v>
      </c>
      <c r="E51" s="2679">
        <f t="shared" si="0"/>
        <v>15571.2</v>
      </c>
      <c r="F51" s="2680">
        <v>56</v>
      </c>
      <c r="G51" s="2681">
        <v>13.45</v>
      </c>
      <c r="H51" s="2677">
        <v>14</v>
      </c>
      <c r="I51" s="2678">
        <v>16000</v>
      </c>
      <c r="J51" s="2679">
        <f t="shared" si="1"/>
        <v>15571.2</v>
      </c>
      <c r="K51" s="2680">
        <v>88</v>
      </c>
      <c r="L51" s="2677">
        <v>21.45</v>
      </c>
      <c r="M51" s="2681">
        <v>22</v>
      </c>
      <c r="N51" s="2678">
        <v>16000</v>
      </c>
      <c r="O51" s="2679">
        <f t="shared" si="2"/>
        <v>15571.2</v>
      </c>
      <c r="P51" s="2682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2683">
        <v>25</v>
      </c>
      <c r="B52" s="2684">
        <v>6</v>
      </c>
      <c r="C52" s="2685">
        <v>6.15</v>
      </c>
      <c r="D52" s="2686">
        <v>16000</v>
      </c>
      <c r="E52" s="2687">
        <f t="shared" si="0"/>
        <v>15571.2</v>
      </c>
      <c r="F52" s="2688">
        <v>57</v>
      </c>
      <c r="G52" s="2684">
        <v>14</v>
      </c>
      <c r="H52" s="2689">
        <v>14.15</v>
      </c>
      <c r="I52" s="2686">
        <v>16000</v>
      </c>
      <c r="J52" s="2687">
        <f t="shared" si="1"/>
        <v>15571.2</v>
      </c>
      <c r="K52" s="2688">
        <v>89</v>
      </c>
      <c r="L52" s="2689">
        <v>22</v>
      </c>
      <c r="M52" s="2684">
        <v>22.15</v>
      </c>
      <c r="N52" s="2686">
        <v>16000</v>
      </c>
      <c r="O52" s="2687">
        <f t="shared" si="2"/>
        <v>15571.2</v>
      </c>
      <c r="P52" s="2690"/>
      <c r="Q52" s="1" t="s">
        <v>163</v>
      </c>
      <c r="R52" s="1"/>
      <c r="S52" s="10733">
        <f>AVERAGE(S28:S51)</f>
        <v>16000</v>
      </c>
    </row>
    <row r="53" spans="1:19" x14ac:dyDescent="0.2">
      <c r="A53" s="2691">
        <v>26</v>
      </c>
      <c r="B53" s="2692">
        <v>6.15</v>
      </c>
      <c r="C53" s="2693">
        <v>6.3</v>
      </c>
      <c r="D53" s="2694">
        <v>16000</v>
      </c>
      <c r="E53" s="2695">
        <f t="shared" si="0"/>
        <v>15571.2</v>
      </c>
      <c r="F53" s="2696">
        <v>58</v>
      </c>
      <c r="G53" s="2697">
        <v>14.15</v>
      </c>
      <c r="H53" s="2693">
        <v>14.3</v>
      </c>
      <c r="I53" s="2694">
        <v>16000</v>
      </c>
      <c r="J53" s="2695">
        <f t="shared" si="1"/>
        <v>15571.2</v>
      </c>
      <c r="K53" s="2696">
        <v>90</v>
      </c>
      <c r="L53" s="2693">
        <v>22.15</v>
      </c>
      <c r="M53" s="2697">
        <v>22.3</v>
      </c>
      <c r="N53" s="2694">
        <v>16000</v>
      </c>
      <c r="O53" s="2695">
        <f t="shared" si="2"/>
        <v>15571.2</v>
      </c>
      <c r="P53" s="2698"/>
    </row>
    <row r="54" spans="1:19" x14ac:dyDescent="0.2">
      <c r="A54" s="2699">
        <v>27</v>
      </c>
      <c r="B54" s="2700">
        <v>6.3</v>
      </c>
      <c r="C54" s="2701">
        <v>6.45</v>
      </c>
      <c r="D54" s="2702">
        <v>16000</v>
      </c>
      <c r="E54" s="2703">
        <f t="shared" si="0"/>
        <v>15571.2</v>
      </c>
      <c r="F54" s="2704">
        <v>59</v>
      </c>
      <c r="G54" s="2700">
        <v>14.3</v>
      </c>
      <c r="H54" s="2705">
        <v>14.45</v>
      </c>
      <c r="I54" s="2702">
        <v>16000</v>
      </c>
      <c r="J54" s="2703">
        <f t="shared" si="1"/>
        <v>15571.2</v>
      </c>
      <c r="K54" s="2704">
        <v>91</v>
      </c>
      <c r="L54" s="2705">
        <v>22.3</v>
      </c>
      <c r="M54" s="2700">
        <v>22.45</v>
      </c>
      <c r="N54" s="2702">
        <v>16000</v>
      </c>
      <c r="O54" s="2703">
        <f t="shared" si="2"/>
        <v>15571.2</v>
      </c>
      <c r="P54" s="2706"/>
    </row>
    <row r="55" spans="1:19" x14ac:dyDescent="0.2">
      <c r="A55" s="2707">
        <v>28</v>
      </c>
      <c r="B55" s="2708">
        <v>6.45</v>
      </c>
      <c r="C55" s="2709">
        <v>7</v>
      </c>
      <c r="D55" s="2710">
        <v>16000</v>
      </c>
      <c r="E55" s="2711">
        <f t="shared" si="0"/>
        <v>15571.2</v>
      </c>
      <c r="F55" s="2712">
        <v>60</v>
      </c>
      <c r="G55" s="2713">
        <v>14.45</v>
      </c>
      <c r="H55" s="2713">
        <v>15</v>
      </c>
      <c r="I55" s="2710">
        <v>16000</v>
      </c>
      <c r="J55" s="2711">
        <f t="shared" si="1"/>
        <v>15571.2</v>
      </c>
      <c r="K55" s="2712">
        <v>92</v>
      </c>
      <c r="L55" s="2709">
        <v>22.45</v>
      </c>
      <c r="M55" s="2713">
        <v>23</v>
      </c>
      <c r="N55" s="2710">
        <v>16000</v>
      </c>
      <c r="O55" s="2711">
        <f t="shared" si="2"/>
        <v>15571.2</v>
      </c>
      <c r="P55" s="2714"/>
    </row>
    <row r="56" spans="1:19" x14ac:dyDescent="0.2">
      <c r="A56" s="2715">
        <v>29</v>
      </c>
      <c r="B56" s="2716">
        <v>7</v>
      </c>
      <c r="C56" s="2717">
        <v>7.15</v>
      </c>
      <c r="D56" s="2718">
        <v>16000</v>
      </c>
      <c r="E56" s="2719">
        <f t="shared" si="0"/>
        <v>15571.2</v>
      </c>
      <c r="F56" s="2720">
        <v>61</v>
      </c>
      <c r="G56" s="2716">
        <v>15</v>
      </c>
      <c r="H56" s="2716">
        <v>15.15</v>
      </c>
      <c r="I56" s="2718">
        <v>16000</v>
      </c>
      <c r="J56" s="2719">
        <f t="shared" si="1"/>
        <v>15571.2</v>
      </c>
      <c r="K56" s="2720">
        <v>93</v>
      </c>
      <c r="L56" s="2721">
        <v>23</v>
      </c>
      <c r="M56" s="2716">
        <v>23.15</v>
      </c>
      <c r="N56" s="2718">
        <v>16000</v>
      </c>
      <c r="O56" s="2719">
        <f t="shared" si="2"/>
        <v>15571.2</v>
      </c>
      <c r="P56" s="2722"/>
    </row>
    <row r="57" spans="1:19" x14ac:dyDescent="0.2">
      <c r="A57" s="2723">
        <v>30</v>
      </c>
      <c r="B57" s="2724">
        <v>7.15</v>
      </c>
      <c r="C57" s="2725">
        <v>7.3</v>
      </c>
      <c r="D57" s="2726">
        <v>16000</v>
      </c>
      <c r="E57" s="2727">
        <f t="shared" si="0"/>
        <v>15571.2</v>
      </c>
      <c r="F57" s="2728">
        <v>62</v>
      </c>
      <c r="G57" s="2729">
        <v>15.15</v>
      </c>
      <c r="H57" s="2729">
        <v>15.3</v>
      </c>
      <c r="I57" s="2726">
        <v>16000</v>
      </c>
      <c r="J57" s="2727">
        <f t="shared" si="1"/>
        <v>15571.2</v>
      </c>
      <c r="K57" s="2728">
        <v>94</v>
      </c>
      <c r="L57" s="2729">
        <v>23.15</v>
      </c>
      <c r="M57" s="2729">
        <v>23.3</v>
      </c>
      <c r="N57" s="2726">
        <v>16000</v>
      </c>
      <c r="O57" s="2727">
        <f t="shared" si="2"/>
        <v>15571.2</v>
      </c>
      <c r="P57" s="2730"/>
    </row>
    <row r="58" spans="1:19" x14ac:dyDescent="0.2">
      <c r="A58" s="2731">
        <v>31</v>
      </c>
      <c r="B58" s="2732">
        <v>7.3</v>
      </c>
      <c r="C58" s="2733">
        <v>7.45</v>
      </c>
      <c r="D58" s="2734">
        <v>16000</v>
      </c>
      <c r="E58" s="2735">
        <f t="shared" si="0"/>
        <v>15571.2</v>
      </c>
      <c r="F58" s="2736">
        <v>63</v>
      </c>
      <c r="G58" s="2732">
        <v>15.3</v>
      </c>
      <c r="H58" s="2732">
        <v>15.45</v>
      </c>
      <c r="I58" s="2734">
        <v>16000</v>
      </c>
      <c r="J58" s="2735">
        <f t="shared" si="1"/>
        <v>15571.2</v>
      </c>
      <c r="K58" s="2736">
        <v>95</v>
      </c>
      <c r="L58" s="2732">
        <v>23.3</v>
      </c>
      <c r="M58" s="2732">
        <v>23.45</v>
      </c>
      <c r="N58" s="2734">
        <v>16000</v>
      </c>
      <c r="O58" s="2735">
        <f t="shared" si="2"/>
        <v>15571.2</v>
      </c>
      <c r="P58" s="2737"/>
    </row>
    <row r="59" spans="1:19" x14ac:dyDescent="0.2">
      <c r="A59" s="2738">
        <v>32</v>
      </c>
      <c r="B59" s="2739">
        <v>7.45</v>
      </c>
      <c r="C59" s="2740">
        <v>8</v>
      </c>
      <c r="D59" s="2741">
        <v>16000</v>
      </c>
      <c r="E59" s="2742">
        <f t="shared" si="0"/>
        <v>15571.2</v>
      </c>
      <c r="F59" s="2743">
        <v>64</v>
      </c>
      <c r="G59" s="2744">
        <v>15.45</v>
      </c>
      <c r="H59" s="2744">
        <v>16</v>
      </c>
      <c r="I59" s="2741">
        <v>16000</v>
      </c>
      <c r="J59" s="2742">
        <f t="shared" si="1"/>
        <v>15571.2</v>
      </c>
      <c r="K59" s="2743">
        <v>96</v>
      </c>
      <c r="L59" s="2744">
        <v>23.45</v>
      </c>
      <c r="M59" s="2744">
        <v>24</v>
      </c>
      <c r="N59" s="2741">
        <v>16000</v>
      </c>
      <c r="O59" s="2742">
        <f t="shared" si="2"/>
        <v>15571.2</v>
      </c>
      <c r="P59" s="2745"/>
    </row>
    <row r="60" spans="1:19" x14ac:dyDescent="0.2">
      <c r="A60" s="2746" t="s">
        <v>27</v>
      </c>
      <c r="B60" s="2747"/>
      <c r="C60" s="2747"/>
      <c r="D60" s="2748">
        <f>SUM(D28:D59)</f>
        <v>512000</v>
      </c>
      <c r="E60" s="2749">
        <f>SUM(E28:E59)</f>
        <v>498278.40000000026</v>
      </c>
      <c r="F60" s="2747"/>
      <c r="G60" s="2747"/>
      <c r="H60" s="2747"/>
      <c r="I60" s="2748">
        <f>SUM(I28:I59)</f>
        <v>512000</v>
      </c>
      <c r="J60" s="2749">
        <f>SUM(J28:J59)</f>
        <v>498278.40000000026</v>
      </c>
      <c r="K60" s="2747"/>
      <c r="L60" s="2747"/>
      <c r="M60" s="2747"/>
      <c r="N60" s="2747">
        <f>SUM(N28:N59)</f>
        <v>512000</v>
      </c>
      <c r="O60" s="2749">
        <f>SUM(O28:O59)</f>
        <v>498278.40000000026</v>
      </c>
      <c r="P60" s="2750"/>
    </row>
    <row r="64" spans="1:19" x14ac:dyDescent="0.2">
      <c r="A64" t="s">
        <v>55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2751"/>
      <c r="B66" s="2752"/>
      <c r="C66" s="2752"/>
      <c r="D66" s="2753"/>
      <c r="E66" s="2752"/>
      <c r="F66" s="2752"/>
      <c r="G66" s="2752"/>
      <c r="H66" s="2752"/>
      <c r="I66" s="2753"/>
      <c r="J66" s="2754"/>
      <c r="K66" s="2752"/>
      <c r="L66" s="2752"/>
      <c r="M66" s="2752"/>
      <c r="N66" s="2752"/>
      <c r="O66" s="2752"/>
      <c r="P66" s="2755"/>
    </row>
    <row r="67" spans="1:16" x14ac:dyDescent="0.2">
      <c r="A67" s="2756" t="s">
        <v>28</v>
      </c>
      <c r="B67" s="2757"/>
      <c r="C67" s="2757"/>
      <c r="D67" s="2758"/>
      <c r="E67" s="2759"/>
      <c r="F67" s="2757"/>
      <c r="G67" s="2757"/>
      <c r="H67" s="2759"/>
      <c r="I67" s="2758"/>
      <c r="J67" s="2760"/>
      <c r="K67" s="2757"/>
      <c r="L67" s="2757"/>
      <c r="M67" s="2757"/>
      <c r="N67" s="2757"/>
      <c r="O67" s="2757"/>
      <c r="P67" s="2761"/>
    </row>
    <row r="68" spans="1:16" x14ac:dyDescent="0.2">
      <c r="A68" s="2762"/>
      <c r="B68" s="2763"/>
      <c r="C68" s="2763"/>
      <c r="D68" s="2763"/>
      <c r="E68" s="2763"/>
      <c r="F68" s="2763"/>
      <c r="G68" s="2763"/>
      <c r="H68" s="2763"/>
      <c r="I68" s="2763"/>
      <c r="J68" s="2763"/>
      <c r="K68" s="2763"/>
      <c r="L68" s="2764"/>
      <c r="M68" s="2764"/>
      <c r="N68" s="2764"/>
      <c r="O68" s="2764"/>
      <c r="P68" s="2765"/>
    </row>
    <row r="69" spans="1:16" x14ac:dyDescent="0.2">
      <c r="A69" s="2766"/>
      <c r="B69" s="2767"/>
      <c r="C69" s="2767"/>
      <c r="D69" s="2768"/>
      <c r="E69" s="2769"/>
      <c r="F69" s="2767"/>
      <c r="G69" s="2767"/>
      <c r="H69" s="2769"/>
      <c r="I69" s="2768"/>
      <c r="J69" s="2770"/>
      <c r="K69" s="2767"/>
      <c r="L69" s="2767"/>
      <c r="M69" s="2767"/>
      <c r="N69" s="2767"/>
      <c r="O69" s="2767"/>
      <c r="P69" s="2771"/>
    </row>
    <row r="70" spans="1:16" x14ac:dyDescent="0.2">
      <c r="A70" s="2772"/>
      <c r="B70" s="2773"/>
      <c r="C70" s="2773"/>
      <c r="D70" s="2774"/>
      <c r="E70" s="2775"/>
      <c r="F70" s="2773"/>
      <c r="G70" s="2773"/>
      <c r="H70" s="2775"/>
      <c r="I70" s="2774"/>
      <c r="J70" s="2773"/>
      <c r="K70" s="2773"/>
      <c r="L70" s="2773"/>
      <c r="M70" s="2773"/>
      <c r="N70" s="2773"/>
      <c r="O70" s="2773"/>
      <c r="P70" s="2776"/>
    </row>
    <row r="71" spans="1:16" x14ac:dyDescent="0.2">
      <c r="A71" s="2777"/>
      <c r="B71" s="2778"/>
      <c r="C71" s="2778"/>
      <c r="D71" s="2779"/>
      <c r="E71" s="2780"/>
      <c r="F71" s="2778"/>
      <c r="G71" s="2778"/>
      <c r="H71" s="2780"/>
      <c r="I71" s="2779"/>
      <c r="J71" s="2778"/>
      <c r="K71" s="2778"/>
      <c r="L71" s="2778"/>
      <c r="M71" s="2778"/>
      <c r="N71" s="2778"/>
      <c r="O71" s="2778"/>
      <c r="P71" s="2781"/>
    </row>
    <row r="72" spans="1:16" x14ac:dyDescent="0.2">
      <c r="A72" s="2782"/>
      <c r="B72" s="2783"/>
      <c r="C72" s="2783"/>
      <c r="D72" s="2784"/>
      <c r="E72" s="2785"/>
      <c r="F72" s="2783"/>
      <c r="G72" s="2783"/>
      <c r="H72" s="2785"/>
      <c r="I72" s="2784"/>
      <c r="J72" s="2783"/>
      <c r="K72" s="2783"/>
      <c r="L72" s="2783"/>
      <c r="M72" s="2783" t="s">
        <v>29</v>
      </c>
      <c r="N72" s="2783"/>
      <c r="O72" s="2783"/>
      <c r="P72" s="2786"/>
    </row>
    <row r="73" spans="1:16" x14ac:dyDescent="0.2">
      <c r="A73" s="2787"/>
      <c r="B73" s="2788"/>
      <c r="C73" s="2788"/>
      <c r="D73" s="2789"/>
      <c r="E73" s="2790"/>
      <c r="F73" s="2788"/>
      <c r="G73" s="2788"/>
      <c r="H73" s="2790"/>
      <c r="I73" s="2789"/>
      <c r="J73" s="2788"/>
      <c r="K73" s="2788"/>
      <c r="L73" s="2788"/>
      <c r="M73" s="2788" t="s">
        <v>30</v>
      </c>
      <c r="N73" s="2788"/>
      <c r="O73" s="2788"/>
      <c r="P73" s="2791"/>
    </row>
    <row r="74" spans="1:16" ht="15.75" x14ac:dyDescent="0.25">
      <c r="E74" s="2792"/>
      <c r="H74" s="2792"/>
    </row>
    <row r="75" spans="1:16" ht="15.75" x14ac:dyDescent="0.25">
      <c r="C75" s="2793"/>
      <c r="E75" s="2794"/>
      <c r="H75" s="2794"/>
    </row>
    <row r="76" spans="1:16" ht="15.75" x14ac:dyDescent="0.25">
      <c r="E76" s="2795"/>
      <c r="H76" s="2795"/>
    </row>
    <row r="77" spans="1:16" ht="15.75" x14ac:dyDescent="0.25">
      <c r="E77" s="2796"/>
      <c r="H77" s="2796"/>
    </row>
    <row r="78" spans="1:16" ht="15.75" x14ac:dyDescent="0.25">
      <c r="E78" s="2797"/>
      <c r="H78" s="2797"/>
    </row>
    <row r="79" spans="1:16" ht="15.75" x14ac:dyDescent="0.25">
      <c r="E79" s="2798"/>
      <c r="H79" s="2798"/>
    </row>
    <row r="80" spans="1:16" ht="15.75" x14ac:dyDescent="0.25">
      <c r="E80" s="2799"/>
      <c r="H80" s="2799"/>
    </row>
    <row r="81" spans="5:13" ht="15.75" x14ac:dyDescent="0.25">
      <c r="E81" s="2800"/>
      <c r="H81" s="2800"/>
    </row>
    <row r="82" spans="5:13" ht="15.75" x14ac:dyDescent="0.25">
      <c r="E82" s="2801"/>
      <c r="H82" s="2801"/>
    </row>
    <row r="83" spans="5:13" ht="15.75" x14ac:dyDescent="0.25">
      <c r="E83" s="2802"/>
      <c r="H83" s="2802"/>
    </row>
    <row r="84" spans="5:13" ht="15.75" x14ac:dyDescent="0.25">
      <c r="E84" s="2803"/>
      <c r="H84" s="2803"/>
    </row>
    <row r="85" spans="5:13" ht="15.75" x14ac:dyDescent="0.25">
      <c r="E85" s="2804"/>
      <c r="H85" s="2804"/>
    </row>
    <row r="86" spans="5:13" ht="15.75" x14ac:dyDescent="0.25">
      <c r="E86" s="2805"/>
      <c r="H86" s="2805"/>
    </row>
    <row r="87" spans="5:13" ht="15.75" x14ac:dyDescent="0.25">
      <c r="E87" s="2806"/>
      <c r="H87" s="2806"/>
    </row>
    <row r="88" spans="5:13" ht="15.75" x14ac:dyDescent="0.25">
      <c r="E88" s="2807"/>
      <c r="H88" s="2807"/>
    </row>
    <row r="89" spans="5:13" ht="15.75" x14ac:dyDescent="0.25">
      <c r="E89" s="2808"/>
      <c r="H89" s="2808"/>
    </row>
    <row r="90" spans="5:13" ht="15.75" x14ac:dyDescent="0.25">
      <c r="E90" s="2809"/>
      <c r="H90" s="2809"/>
    </row>
    <row r="91" spans="5:13" ht="15.75" x14ac:dyDescent="0.25">
      <c r="E91" s="2810"/>
      <c r="H91" s="2810"/>
    </row>
    <row r="92" spans="5:13" ht="15.75" x14ac:dyDescent="0.25">
      <c r="E92" s="2811"/>
      <c r="H92" s="2811"/>
    </row>
    <row r="93" spans="5:13" ht="15.75" x14ac:dyDescent="0.25">
      <c r="E93" s="2812"/>
      <c r="H93" s="2812"/>
    </row>
    <row r="94" spans="5:13" ht="15.75" x14ac:dyDescent="0.25">
      <c r="E94" s="2813"/>
      <c r="H94" s="2813"/>
    </row>
    <row r="95" spans="5:13" ht="15.75" x14ac:dyDescent="0.25">
      <c r="E95" s="2814"/>
      <c r="H95" s="2814"/>
    </row>
    <row r="96" spans="5:13" ht="15.75" x14ac:dyDescent="0.25">
      <c r="E96" s="2815"/>
      <c r="H96" s="2815"/>
      <c r="M96" s="2816" t="s">
        <v>8</v>
      </c>
    </row>
    <row r="97" spans="5:14" ht="15.75" x14ac:dyDescent="0.25">
      <c r="E97" s="2817"/>
      <c r="H97" s="2817"/>
    </row>
    <row r="98" spans="5:14" ht="15.75" x14ac:dyDescent="0.25">
      <c r="E98" s="2818"/>
      <c r="H98" s="2818"/>
    </row>
    <row r="99" spans="5:14" ht="15.75" x14ac:dyDescent="0.25">
      <c r="E99" s="2819"/>
      <c r="H99" s="2819"/>
    </row>
    <row r="101" spans="5:14" x14ac:dyDescent="0.2">
      <c r="N101" s="2820"/>
    </row>
    <row r="126" spans="4:4" x14ac:dyDescent="0.2">
      <c r="D126" s="2821"/>
    </row>
  </sheetData>
  <mergeCells count="1">
    <mergeCell ref="Q27:R27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2822"/>
      <c r="B1" s="2823"/>
      <c r="C1" s="2823"/>
      <c r="D1" s="2824"/>
      <c r="E1" s="2823"/>
      <c r="F1" s="2823"/>
      <c r="G1" s="2823"/>
      <c r="H1" s="2823"/>
      <c r="I1" s="2824"/>
      <c r="J1" s="2823"/>
      <c r="K1" s="2823"/>
      <c r="L1" s="2823"/>
      <c r="M1" s="2823"/>
      <c r="N1" s="2823"/>
      <c r="O1" s="2823"/>
      <c r="P1" s="2825"/>
    </row>
    <row r="2" spans="1:16" ht="12.75" customHeight="1" x14ac:dyDescent="0.2">
      <c r="A2" s="2826" t="s">
        <v>0</v>
      </c>
      <c r="B2" s="2827"/>
      <c r="C2" s="2827"/>
      <c r="D2" s="2827"/>
      <c r="E2" s="2827"/>
      <c r="F2" s="2827"/>
      <c r="G2" s="2827"/>
      <c r="H2" s="2827"/>
      <c r="I2" s="2827"/>
      <c r="J2" s="2827"/>
      <c r="K2" s="2827"/>
      <c r="L2" s="2827"/>
      <c r="M2" s="2827"/>
      <c r="N2" s="2827"/>
      <c r="O2" s="2827"/>
      <c r="P2" s="2828"/>
    </row>
    <row r="3" spans="1:16" ht="12.75" customHeight="1" x14ac:dyDescent="0.2">
      <c r="A3" s="2829"/>
      <c r="B3" s="2830"/>
      <c r="C3" s="2830"/>
      <c r="D3" s="2830"/>
      <c r="E3" s="2830"/>
      <c r="F3" s="2830"/>
      <c r="G3" s="2830"/>
      <c r="H3" s="2830"/>
      <c r="I3" s="2830"/>
      <c r="J3" s="2830"/>
      <c r="K3" s="2830"/>
      <c r="L3" s="2830"/>
      <c r="M3" s="2830"/>
      <c r="N3" s="2830"/>
      <c r="O3" s="2830"/>
      <c r="P3" s="2831"/>
    </row>
    <row r="4" spans="1:16" ht="12.75" customHeight="1" x14ac:dyDescent="0.2">
      <c r="A4" s="2832" t="s">
        <v>56</v>
      </c>
      <c r="B4" s="2833"/>
      <c r="C4" s="2833"/>
      <c r="D4" s="2833"/>
      <c r="E4" s="2833"/>
      <c r="F4" s="2833"/>
      <c r="G4" s="2833"/>
      <c r="H4" s="2833"/>
      <c r="I4" s="2833"/>
      <c r="J4" s="2834"/>
      <c r="K4" s="2835"/>
      <c r="L4" s="2835"/>
      <c r="M4" s="2835"/>
      <c r="N4" s="2835"/>
      <c r="O4" s="2835"/>
      <c r="P4" s="2836"/>
    </row>
    <row r="5" spans="1:16" ht="12.75" customHeight="1" x14ac:dyDescent="0.2">
      <c r="A5" s="2837"/>
      <c r="B5" s="2838"/>
      <c r="C5" s="2838"/>
      <c r="D5" s="2839"/>
      <c r="E5" s="2838"/>
      <c r="F5" s="2838"/>
      <c r="G5" s="2838"/>
      <c r="H5" s="2838"/>
      <c r="I5" s="2839"/>
      <c r="J5" s="2838"/>
      <c r="K5" s="2838"/>
      <c r="L5" s="2838"/>
      <c r="M5" s="2838"/>
      <c r="N5" s="2838"/>
      <c r="O5" s="2838"/>
      <c r="P5" s="2840"/>
    </row>
    <row r="6" spans="1:16" ht="12.75" customHeight="1" x14ac:dyDescent="0.2">
      <c r="A6" s="2841" t="s">
        <v>2</v>
      </c>
      <c r="B6" s="2842"/>
      <c r="C6" s="2842"/>
      <c r="D6" s="2843"/>
      <c r="E6" s="2842"/>
      <c r="F6" s="2842"/>
      <c r="G6" s="2842"/>
      <c r="H6" s="2842"/>
      <c r="I6" s="2843"/>
      <c r="J6" s="2842"/>
      <c r="K6" s="2842"/>
      <c r="L6" s="2842"/>
      <c r="M6" s="2842"/>
      <c r="N6" s="2842"/>
      <c r="O6" s="2842"/>
      <c r="P6" s="2844"/>
    </row>
    <row r="7" spans="1:16" ht="12.75" customHeight="1" x14ac:dyDescent="0.2">
      <c r="A7" s="2845" t="s">
        <v>3</v>
      </c>
      <c r="B7" s="2846"/>
      <c r="C7" s="2846"/>
      <c r="D7" s="2847"/>
      <c r="E7" s="2846"/>
      <c r="F7" s="2846"/>
      <c r="G7" s="2846"/>
      <c r="H7" s="2846"/>
      <c r="I7" s="2847"/>
      <c r="J7" s="2846"/>
      <c r="K7" s="2846"/>
      <c r="L7" s="2846"/>
      <c r="M7" s="2846"/>
      <c r="N7" s="2846"/>
      <c r="O7" s="2846"/>
      <c r="P7" s="2848"/>
    </row>
    <row r="8" spans="1:16" ht="12.75" customHeight="1" x14ac:dyDescent="0.2">
      <c r="A8" s="2849" t="s">
        <v>4</v>
      </c>
      <c r="B8" s="2850"/>
      <c r="C8" s="2850"/>
      <c r="D8" s="2851"/>
      <c r="E8" s="2850"/>
      <c r="F8" s="2850"/>
      <c r="G8" s="2850"/>
      <c r="H8" s="2850"/>
      <c r="I8" s="2851"/>
      <c r="J8" s="2850"/>
      <c r="K8" s="2850"/>
      <c r="L8" s="2850"/>
      <c r="M8" s="2850"/>
      <c r="N8" s="2850"/>
      <c r="O8" s="2850"/>
      <c r="P8" s="2852"/>
    </row>
    <row r="9" spans="1:16" ht="12.75" customHeight="1" x14ac:dyDescent="0.2">
      <c r="A9" s="2853" t="s">
        <v>5</v>
      </c>
      <c r="B9" s="2854"/>
      <c r="C9" s="2854"/>
      <c r="D9" s="2855"/>
      <c r="E9" s="2854"/>
      <c r="F9" s="2854"/>
      <c r="G9" s="2854"/>
      <c r="H9" s="2854"/>
      <c r="I9" s="2855"/>
      <c r="J9" s="2854"/>
      <c r="K9" s="2854"/>
      <c r="L9" s="2854"/>
      <c r="M9" s="2854"/>
      <c r="N9" s="2854"/>
      <c r="O9" s="2854"/>
      <c r="P9" s="2856"/>
    </row>
    <row r="10" spans="1:16" ht="12.75" customHeight="1" x14ac:dyDescent="0.2">
      <c r="A10" s="2857" t="s">
        <v>6</v>
      </c>
      <c r="B10" s="2858"/>
      <c r="C10" s="2858"/>
      <c r="D10" s="2859"/>
      <c r="E10" s="2858"/>
      <c r="F10" s="2858"/>
      <c r="G10" s="2858"/>
      <c r="H10" s="2858"/>
      <c r="I10" s="2859"/>
      <c r="J10" s="2858"/>
      <c r="K10" s="2858"/>
      <c r="L10" s="2858"/>
      <c r="M10" s="2858"/>
      <c r="N10" s="2858"/>
      <c r="O10" s="2858"/>
      <c r="P10" s="2860"/>
    </row>
    <row r="11" spans="1:16" ht="12.75" customHeight="1" x14ac:dyDescent="0.2">
      <c r="A11" s="2861"/>
      <c r="B11" s="2862"/>
      <c r="C11" s="2862"/>
      <c r="D11" s="2863"/>
      <c r="E11" s="2862"/>
      <c r="F11" s="2862"/>
      <c r="G11" s="2864"/>
      <c r="H11" s="2862"/>
      <c r="I11" s="2863"/>
      <c r="J11" s="2862"/>
      <c r="K11" s="2862"/>
      <c r="L11" s="2862"/>
      <c r="M11" s="2862"/>
      <c r="N11" s="2862"/>
      <c r="O11" s="2862"/>
      <c r="P11" s="2865"/>
    </row>
    <row r="12" spans="1:16" ht="12.75" customHeight="1" x14ac:dyDescent="0.2">
      <c r="A12" s="2866" t="s">
        <v>57</v>
      </c>
      <c r="B12" s="2867"/>
      <c r="C12" s="2867"/>
      <c r="D12" s="2868"/>
      <c r="E12" s="2867" t="s">
        <v>8</v>
      </c>
      <c r="F12" s="2867"/>
      <c r="G12" s="2867"/>
      <c r="H12" s="2867"/>
      <c r="I12" s="2868"/>
      <c r="J12" s="2867"/>
      <c r="K12" s="2867"/>
      <c r="L12" s="2867"/>
      <c r="M12" s="2867"/>
      <c r="N12" s="2869" t="s">
        <v>58</v>
      </c>
      <c r="O12" s="2867"/>
      <c r="P12" s="2870"/>
    </row>
    <row r="13" spans="1:16" ht="12.75" customHeight="1" x14ac:dyDescent="0.2">
      <c r="A13" s="2871"/>
      <c r="B13" s="2872"/>
      <c r="C13" s="2872"/>
      <c r="D13" s="2873"/>
      <c r="E13" s="2872"/>
      <c r="F13" s="2872"/>
      <c r="G13" s="2872"/>
      <c r="H13" s="2872"/>
      <c r="I13" s="2873"/>
      <c r="J13" s="2872"/>
      <c r="K13" s="2872"/>
      <c r="L13" s="2872"/>
      <c r="M13" s="2872"/>
      <c r="N13" s="2872"/>
      <c r="O13" s="2872"/>
      <c r="P13" s="2874"/>
    </row>
    <row r="14" spans="1:16" ht="12.75" customHeight="1" x14ac:dyDescent="0.2">
      <c r="A14" s="2875" t="s">
        <v>10</v>
      </c>
      <c r="B14" s="2876"/>
      <c r="C14" s="2876"/>
      <c r="D14" s="2877"/>
      <c r="E14" s="2876"/>
      <c r="F14" s="2876"/>
      <c r="G14" s="2876"/>
      <c r="H14" s="2876"/>
      <c r="I14" s="2877"/>
      <c r="J14" s="2876"/>
      <c r="K14" s="2876"/>
      <c r="L14" s="2876"/>
      <c r="M14" s="2876"/>
      <c r="N14" s="2878"/>
      <c r="O14" s="2879"/>
      <c r="P14" s="2880"/>
    </row>
    <row r="15" spans="1:16" ht="12.75" customHeight="1" x14ac:dyDescent="0.2">
      <c r="A15" s="2881"/>
      <c r="B15" s="2882"/>
      <c r="C15" s="2882"/>
      <c r="D15" s="2883"/>
      <c r="E15" s="2882"/>
      <c r="F15" s="2882"/>
      <c r="G15" s="2882"/>
      <c r="H15" s="2882"/>
      <c r="I15" s="2883"/>
      <c r="J15" s="2882"/>
      <c r="K15" s="2882"/>
      <c r="L15" s="2882"/>
      <c r="M15" s="2882"/>
      <c r="N15" s="2884" t="s">
        <v>11</v>
      </c>
      <c r="O15" s="2885" t="s">
        <v>12</v>
      </c>
      <c r="P15" s="2886"/>
    </row>
    <row r="16" spans="1:16" ht="12.75" customHeight="1" x14ac:dyDescent="0.2">
      <c r="A16" s="2887" t="s">
        <v>13</v>
      </c>
      <c r="B16" s="2888"/>
      <c r="C16" s="2888"/>
      <c r="D16" s="2889"/>
      <c r="E16" s="2888"/>
      <c r="F16" s="2888"/>
      <c r="G16" s="2888"/>
      <c r="H16" s="2888"/>
      <c r="I16" s="2889"/>
      <c r="J16" s="2888"/>
      <c r="K16" s="2888"/>
      <c r="L16" s="2888"/>
      <c r="M16" s="2888"/>
      <c r="N16" s="2890"/>
      <c r="O16" s="2891"/>
      <c r="P16" s="2891"/>
    </row>
    <row r="17" spans="1:47" ht="12.75" customHeight="1" x14ac:dyDescent="0.2">
      <c r="A17" s="2892" t="s">
        <v>14</v>
      </c>
      <c r="B17" s="2893"/>
      <c r="C17" s="2893"/>
      <c r="D17" s="2894"/>
      <c r="E17" s="2893"/>
      <c r="F17" s="2893"/>
      <c r="G17" s="2893"/>
      <c r="H17" s="2893"/>
      <c r="I17" s="2894"/>
      <c r="J17" s="2893"/>
      <c r="K17" s="2893"/>
      <c r="L17" s="2893"/>
      <c r="M17" s="2893"/>
      <c r="N17" s="2895" t="s">
        <v>15</v>
      </c>
      <c r="O17" s="2896" t="s">
        <v>16</v>
      </c>
      <c r="P17" s="2897"/>
    </row>
    <row r="18" spans="1:47" ht="12.75" customHeight="1" x14ac:dyDescent="0.2">
      <c r="A18" s="2898"/>
      <c r="B18" s="2899"/>
      <c r="C18" s="2899"/>
      <c r="D18" s="2900"/>
      <c r="E18" s="2899"/>
      <c r="F18" s="2899"/>
      <c r="G18" s="2899"/>
      <c r="H18" s="2899"/>
      <c r="I18" s="2900"/>
      <c r="J18" s="2899"/>
      <c r="K18" s="2899"/>
      <c r="L18" s="2899"/>
      <c r="M18" s="2899"/>
      <c r="N18" s="2901"/>
      <c r="O18" s="2902"/>
      <c r="P18" s="2903" t="s">
        <v>8</v>
      </c>
    </row>
    <row r="19" spans="1:47" ht="12.75" customHeight="1" x14ac:dyDescent="0.2">
      <c r="A19" s="2904"/>
      <c r="B19" s="2905"/>
      <c r="C19" s="2905"/>
      <c r="D19" s="2906"/>
      <c r="E19" s="2905"/>
      <c r="F19" s="2905"/>
      <c r="G19" s="2905"/>
      <c r="H19" s="2905"/>
      <c r="I19" s="2906"/>
      <c r="J19" s="2905"/>
      <c r="K19" s="2907"/>
      <c r="L19" s="2905" t="s">
        <v>17</v>
      </c>
      <c r="M19" s="2905"/>
      <c r="N19" s="2908"/>
      <c r="O19" s="2909"/>
      <c r="P19" s="2910"/>
      <c r="AU19" s="2911"/>
    </row>
    <row r="20" spans="1:47" ht="12.75" customHeight="1" x14ac:dyDescent="0.2">
      <c r="A20" s="2912"/>
      <c r="B20" s="2913"/>
      <c r="C20" s="2913"/>
      <c r="D20" s="2914"/>
      <c r="E20" s="2913"/>
      <c r="F20" s="2913"/>
      <c r="G20" s="2913"/>
      <c r="H20" s="2913"/>
      <c r="I20" s="2914"/>
      <c r="J20" s="2913"/>
      <c r="K20" s="2913"/>
      <c r="L20" s="2913"/>
      <c r="M20" s="2913"/>
      <c r="N20" s="2915"/>
      <c r="O20" s="2916"/>
      <c r="P20" s="2917"/>
    </row>
    <row r="21" spans="1:47" ht="12.75" customHeight="1" x14ac:dyDescent="0.2">
      <c r="A21" s="2918"/>
      <c r="B21" s="2919"/>
      <c r="C21" s="2920"/>
      <c r="D21" s="2920"/>
      <c r="E21" s="2919"/>
      <c r="F21" s="2919"/>
      <c r="G21" s="2919"/>
      <c r="H21" s="2919" t="s">
        <v>8</v>
      </c>
      <c r="I21" s="2921"/>
      <c r="J21" s="2919"/>
      <c r="K21" s="2919"/>
      <c r="L21" s="2919"/>
      <c r="M21" s="2919"/>
      <c r="N21" s="2922"/>
      <c r="O21" s="2923"/>
      <c r="P21" s="2924"/>
    </row>
    <row r="22" spans="1:47" ht="12.75" customHeight="1" x14ac:dyDescent="0.2">
      <c r="A22" s="2925"/>
      <c r="B22" s="2926"/>
      <c r="C22" s="2926"/>
      <c r="D22" s="2927"/>
      <c r="E22" s="2926"/>
      <c r="F22" s="2926"/>
      <c r="G22" s="2926"/>
      <c r="H22" s="2926"/>
      <c r="I22" s="2927"/>
      <c r="J22" s="2926"/>
      <c r="K22" s="2926"/>
      <c r="L22" s="2926"/>
      <c r="M22" s="2926"/>
      <c r="N22" s="2926"/>
      <c r="O22" s="2926"/>
      <c r="P22" s="2928"/>
    </row>
    <row r="23" spans="1:47" ht="12.75" customHeight="1" x14ac:dyDescent="0.2">
      <c r="A23" s="2929" t="s">
        <v>18</v>
      </c>
      <c r="B23" s="2930"/>
      <c r="C23" s="2930"/>
      <c r="D23" s="2931"/>
      <c r="E23" s="2932" t="s">
        <v>19</v>
      </c>
      <c r="F23" s="2932"/>
      <c r="G23" s="2932"/>
      <c r="H23" s="2932"/>
      <c r="I23" s="2932"/>
      <c r="J23" s="2932"/>
      <c r="K23" s="2932"/>
      <c r="L23" s="2932"/>
      <c r="M23" s="2930"/>
      <c r="N23" s="2930"/>
      <c r="O23" s="2930"/>
      <c r="P23" s="2933"/>
    </row>
    <row r="24" spans="1:47" ht="15.75" x14ac:dyDescent="0.25">
      <c r="A24" s="2934"/>
      <c r="B24" s="2935"/>
      <c r="C24" s="2935"/>
      <c r="D24" s="2936"/>
      <c r="E24" s="2937" t="s">
        <v>20</v>
      </c>
      <c r="F24" s="2937"/>
      <c r="G24" s="2937"/>
      <c r="H24" s="2937"/>
      <c r="I24" s="2937"/>
      <c r="J24" s="2937"/>
      <c r="K24" s="2937"/>
      <c r="L24" s="2937"/>
      <c r="M24" s="2935"/>
      <c r="N24" s="2935"/>
      <c r="O24" s="2935"/>
      <c r="P24" s="2938"/>
    </row>
    <row r="25" spans="1:47" ht="12.75" customHeight="1" x14ac:dyDescent="0.2">
      <c r="A25" s="2939"/>
      <c r="B25" s="2940" t="s">
        <v>21</v>
      </c>
      <c r="C25" s="2941"/>
      <c r="D25" s="2941"/>
      <c r="E25" s="2941"/>
      <c r="F25" s="2941"/>
      <c r="G25" s="2941"/>
      <c r="H25" s="2941"/>
      <c r="I25" s="2941"/>
      <c r="J25" s="2941"/>
      <c r="K25" s="2941"/>
      <c r="L25" s="2941"/>
      <c r="M25" s="2941"/>
      <c r="N25" s="2941"/>
      <c r="O25" s="2942"/>
      <c r="P25" s="2943"/>
    </row>
    <row r="26" spans="1:47" ht="12.75" customHeight="1" x14ac:dyDescent="0.2">
      <c r="A26" s="2944" t="s">
        <v>22</v>
      </c>
      <c r="B26" s="2945" t="s">
        <v>23</v>
      </c>
      <c r="C26" s="2945"/>
      <c r="D26" s="2944" t="s">
        <v>24</v>
      </c>
      <c r="E26" s="2944" t="s">
        <v>25</v>
      </c>
      <c r="F26" s="2944" t="s">
        <v>22</v>
      </c>
      <c r="G26" s="2945" t="s">
        <v>23</v>
      </c>
      <c r="H26" s="2945"/>
      <c r="I26" s="2944" t="s">
        <v>24</v>
      </c>
      <c r="J26" s="2944" t="s">
        <v>25</v>
      </c>
      <c r="K26" s="2944" t="s">
        <v>22</v>
      </c>
      <c r="L26" s="2945" t="s">
        <v>23</v>
      </c>
      <c r="M26" s="2945"/>
      <c r="N26" s="2946" t="s">
        <v>24</v>
      </c>
      <c r="O26" s="2944" t="s">
        <v>25</v>
      </c>
      <c r="P26" s="2947"/>
    </row>
    <row r="27" spans="1:47" ht="12.75" customHeight="1" x14ac:dyDescent="0.2">
      <c r="A27" s="2948"/>
      <c r="B27" s="2949" t="s">
        <v>26</v>
      </c>
      <c r="C27" s="2949" t="s">
        <v>2</v>
      </c>
      <c r="D27" s="2948"/>
      <c r="E27" s="2948"/>
      <c r="F27" s="2948"/>
      <c r="G27" s="2949" t="s">
        <v>26</v>
      </c>
      <c r="H27" s="2949" t="s">
        <v>2</v>
      </c>
      <c r="I27" s="2948"/>
      <c r="J27" s="2948"/>
      <c r="K27" s="2948"/>
      <c r="L27" s="2949" t="s">
        <v>26</v>
      </c>
      <c r="M27" s="2949" t="s">
        <v>2</v>
      </c>
      <c r="N27" s="2950"/>
      <c r="O27" s="2948"/>
      <c r="P27" s="2951"/>
      <c r="Q27" s="10730" t="s">
        <v>161</v>
      </c>
      <c r="R27" s="10731"/>
      <c r="S27" s="1" t="s">
        <v>162</v>
      </c>
    </row>
    <row r="28" spans="1:47" ht="12.75" customHeight="1" x14ac:dyDescent="0.2">
      <c r="A28" s="2952">
        <v>1</v>
      </c>
      <c r="B28" s="2953">
        <v>0</v>
      </c>
      <c r="C28" s="2954">
        <v>0.15</v>
      </c>
      <c r="D28" s="2955">
        <v>16000</v>
      </c>
      <c r="E28" s="2956">
        <f t="shared" ref="E28:E59" si="0">D28*(100-2.68)/100</f>
        <v>15571.2</v>
      </c>
      <c r="F28" s="2957">
        <v>33</v>
      </c>
      <c r="G28" s="2958">
        <v>8</v>
      </c>
      <c r="H28" s="2958">
        <v>8.15</v>
      </c>
      <c r="I28" s="2955">
        <v>16000</v>
      </c>
      <c r="J28" s="2956">
        <f t="shared" ref="J28:J59" si="1">I28*(100-2.68)/100</f>
        <v>15571.2</v>
      </c>
      <c r="K28" s="2957">
        <v>65</v>
      </c>
      <c r="L28" s="2958">
        <v>16</v>
      </c>
      <c r="M28" s="2958">
        <v>16.149999999999999</v>
      </c>
      <c r="N28" s="2955">
        <v>16000</v>
      </c>
      <c r="O28" s="2956">
        <f t="shared" ref="O28:O59" si="2">N28*(100-2.68)/100</f>
        <v>15571.2</v>
      </c>
      <c r="P28" s="2959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2960">
        <v>2</v>
      </c>
      <c r="B29" s="2960">
        <v>0.15</v>
      </c>
      <c r="C29" s="2961">
        <v>0.3</v>
      </c>
      <c r="D29" s="2962">
        <v>16000</v>
      </c>
      <c r="E29" s="2963">
        <f t="shared" si="0"/>
        <v>15571.2</v>
      </c>
      <c r="F29" s="2964">
        <v>34</v>
      </c>
      <c r="G29" s="2965">
        <v>8.15</v>
      </c>
      <c r="H29" s="2965">
        <v>8.3000000000000007</v>
      </c>
      <c r="I29" s="2962">
        <v>16000</v>
      </c>
      <c r="J29" s="2963">
        <f t="shared" si="1"/>
        <v>15571.2</v>
      </c>
      <c r="K29" s="2964">
        <v>66</v>
      </c>
      <c r="L29" s="2965">
        <v>16.149999999999999</v>
      </c>
      <c r="M29" s="2965">
        <v>16.3</v>
      </c>
      <c r="N29" s="2962">
        <v>16000</v>
      </c>
      <c r="O29" s="2963">
        <f t="shared" si="2"/>
        <v>15571.2</v>
      </c>
      <c r="P29" s="2966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2967">
        <v>3</v>
      </c>
      <c r="B30" s="2968">
        <v>0.3</v>
      </c>
      <c r="C30" s="2969">
        <v>0.45</v>
      </c>
      <c r="D30" s="2970">
        <v>16000</v>
      </c>
      <c r="E30" s="2971">
        <f t="shared" si="0"/>
        <v>15571.2</v>
      </c>
      <c r="F30" s="2972">
        <v>35</v>
      </c>
      <c r="G30" s="2973">
        <v>8.3000000000000007</v>
      </c>
      <c r="H30" s="2973">
        <v>8.4499999999999993</v>
      </c>
      <c r="I30" s="2970">
        <v>16000</v>
      </c>
      <c r="J30" s="2971">
        <f t="shared" si="1"/>
        <v>15571.2</v>
      </c>
      <c r="K30" s="2972">
        <v>67</v>
      </c>
      <c r="L30" s="2973">
        <v>16.3</v>
      </c>
      <c r="M30" s="2973">
        <v>16.45</v>
      </c>
      <c r="N30" s="2970">
        <v>16000</v>
      </c>
      <c r="O30" s="2971">
        <f t="shared" si="2"/>
        <v>15571.2</v>
      </c>
      <c r="P30" s="2974"/>
      <c r="Q30" s="8564">
        <v>2</v>
      </c>
      <c r="R30" s="8667">
        <v>2.15</v>
      </c>
      <c r="S30" s="10733">
        <f>AVERAGE(D36:D39)</f>
        <v>16000</v>
      </c>
      <c r="V30" s="2975"/>
    </row>
    <row r="31" spans="1:47" ht="12.75" customHeight="1" x14ac:dyDescent="0.2">
      <c r="A31" s="2976">
        <v>4</v>
      </c>
      <c r="B31" s="2976">
        <v>0.45</v>
      </c>
      <c r="C31" s="2977">
        <v>1</v>
      </c>
      <c r="D31" s="2978">
        <v>16000</v>
      </c>
      <c r="E31" s="2979">
        <f t="shared" si="0"/>
        <v>15571.2</v>
      </c>
      <c r="F31" s="2980">
        <v>36</v>
      </c>
      <c r="G31" s="2977">
        <v>8.4499999999999993</v>
      </c>
      <c r="H31" s="2977">
        <v>9</v>
      </c>
      <c r="I31" s="2978">
        <v>16000</v>
      </c>
      <c r="J31" s="2979">
        <f t="shared" si="1"/>
        <v>15571.2</v>
      </c>
      <c r="K31" s="2980">
        <v>68</v>
      </c>
      <c r="L31" s="2977">
        <v>16.45</v>
      </c>
      <c r="M31" s="2977">
        <v>17</v>
      </c>
      <c r="N31" s="2978">
        <v>16000</v>
      </c>
      <c r="O31" s="2979">
        <f t="shared" si="2"/>
        <v>15571.2</v>
      </c>
      <c r="P31" s="2981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2982">
        <v>5</v>
      </c>
      <c r="B32" s="2983">
        <v>1</v>
      </c>
      <c r="C32" s="2984">
        <v>1.1499999999999999</v>
      </c>
      <c r="D32" s="2985">
        <v>16000</v>
      </c>
      <c r="E32" s="2986">
        <f t="shared" si="0"/>
        <v>15571.2</v>
      </c>
      <c r="F32" s="2987">
        <v>37</v>
      </c>
      <c r="G32" s="2983">
        <v>9</v>
      </c>
      <c r="H32" s="2983">
        <v>9.15</v>
      </c>
      <c r="I32" s="2985">
        <v>16000</v>
      </c>
      <c r="J32" s="2986">
        <f t="shared" si="1"/>
        <v>15571.2</v>
      </c>
      <c r="K32" s="2987">
        <v>69</v>
      </c>
      <c r="L32" s="2983">
        <v>17</v>
      </c>
      <c r="M32" s="2983">
        <v>17.149999999999999</v>
      </c>
      <c r="N32" s="2985">
        <v>16000</v>
      </c>
      <c r="O32" s="2986">
        <f t="shared" si="2"/>
        <v>15571.2</v>
      </c>
      <c r="P32" s="2988"/>
      <c r="Q32" s="8564">
        <v>4</v>
      </c>
      <c r="R32" s="8661">
        <v>4.1500000000000004</v>
      </c>
      <c r="S32" s="10733">
        <f>AVERAGE(D44:D47)</f>
        <v>16000</v>
      </c>
      <c r="AQ32" s="2985"/>
    </row>
    <row r="33" spans="1:19" ht="12.75" customHeight="1" x14ac:dyDescent="0.2">
      <c r="A33" s="2989">
        <v>6</v>
      </c>
      <c r="B33" s="2990">
        <v>1.1499999999999999</v>
      </c>
      <c r="C33" s="2991">
        <v>1.3</v>
      </c>
      <c r="D33" s="2992">
        <v>16000</v>
      </c>
      <c r="E33" s="2993">
        <f t="shared" si="0"/>
        <v>15571.2</v>
      </c>
      <c r="F33" s="2994">
        <v>38</v>
      </c>
      <c r="G33" s="2991">
        <v>9.15</v>
      </c>
      <c r="H33" s="2991">
        <v>9.3000000000000007</v>
      </c>
      <c r="I33" s="2992">
        <v>16000</v>
      </c>
      <c r="J33" s="2993">
        <f t="shared" si="1"/>
        <v>15571.2</v>
      </c>
      <c r="K33" s="2994">
        <v>70</v>
      </c>
      <c r="L33" s="2991">
        <v>17.149999999999999</v>
      </c>
      <c r="M33" s="2991">
        <v>17.3</v>
      </c>
      <c r="N33" s="2992">
        <v>16000</v>
      </c>
      <c r="O33" s="2993">
        <f t="shared" si="2"/>
        <v>15571.2</v>
      </c>
      <c r="P33" s="2995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2996">
        <v>7</v>
      </c>
      <c r="B34" s="2997">
        <v>1.3</v>
      </c>
      <c r="C34" s="2998">
        <v>1.45</v>
      </c>
      <c r="D34" s="2999">
        <v>16000</v>
      </c>
      <c r="E34" s="3000">
        <f t="shared" si="0"/>
        <v>15571.2</v>
      </c>
      <c r="F34" s="3001">
        <v>39</v>
      </c>
      <c r="G34" s="3002">
        <v>9.3000000000000007</v>
      </c>
      <c r="H34" s="3002">
        <v>9.4499999999999993</v>
      </c>
      <c r="I34" s="2999">
        <v>16000</v>
      </c>
      <c r="J34" s="3000">
        <f t="shared" si="1"/>
        <v>15571.2</v>
      </c>
      <c r="K34" s="3001">
        <v>71</v>
      </c>
      <c r="L34" s="3002">
        <v>17.3</v>
      </c>
      <c r="M34" s="3002">
        <v>17.45</v>
      </c>
      <c r="N34" s="2999">
        <v>16000</v>
      </c>
      <c r="O34" s="3000">
        <f t="shared" si="2"/>
        <v>15571.2</v>
      </c>
      <c r="P34" s="3003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3004">
        <v>8</v>
      </c>
      <c r="B35" s="3004">
        <v>1.45</v>
      </c>
      <c r="C35" s="3005">
        <v>2</v>
      </c>
      <c r="D35" s="3006">
        <v>16000</v>
      </c>
      <c r="E35" s="3007">
        <f t="shared" si="0"/>
        <v>15571.2</v>
      </c>
      <c r="F35" s="3008">
        <v>40</v>
      </c>
      <c r="G35" s="3005">
        <v>9.4499999999999993</v>
      </c>
      <c r="H35" s="3005">
        <v>10</v>
      </c>
      <c r="I35" s="3006">
        <v>16000</v>
      </c>
      <c r="J35" s="3007">
        <f t="shared" si="1"/>
        <v>15571.2</v>
      </c>
      <c r="K35" s="3008">
        <v>72</v>
      </c>
      <c r="L35" s="3009">
        <v>17.45</v>
      </c>
      <c r="M35" s="3005">
        <v>18</v>
      </c>
      <c r="N35" s="3006">
        <v>16000</v>
      </c>
      <c r="O35" s="3007">
        <f t="shared" si="2"/>
        <v>15571.2</v>
      </c>
      <c r="P35" s="3010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3011">
        <v>9</v>
      </c>
      <c r="B36" s="3012">
        <v>2</v>
      </c>
      <c r="C36" s="3013">
        <v>2.15</v>
      </c>
      <c r="D36" s="3014">
        <v>16000</v>
      </c>
      <c r="E36" s="3015">
        <f t="shared" si="0"/>
        <v>15571.2</v>
      </c>
      <c r="F36" s="3016">
        <v>41</v>
      </c>
      <c r="G36" s="3017">
        <v>10</v>
      </c>
      <c r="H36" s="3018">
        <v>10.15</v>
      </c>
      <c r="I36" s="3014">
        <v>16000</v>
      </c>
      <c r="J36" s="3015">
        <f t="shared" si="1"/>
        <v>15571.2</v>
      </c>
      <c r="K36" s="3016">
        <v>73</v>
      </c>
      <c r="L36" s="3018">
        <v>18</v>
      </c>
      <c r="M36" s="3017">
        <v>18.149999999999999</v>
      </c>
      <c r="N36" s="3014">
        <v>16000</v>
      </c>
      <c r="O36" s="3015">
        <f t="shared" si="2"/>
        <v>15571.2</v>
      </c>
      <c r="P36" s="3019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3020">
        <v>10</v>
      </c>
      <c r="B37" s="3020">
        <v>2.15</v>
      </c>
      <c r="C37" s="3021">
        <v>2.2999999999999998</v>
      </c>
      <c r="D37" s="3022">
        <v>16000</v>
      </c>
      <c r="E37" s="3023">
        <f t="shared" si="0"/>
        <v>15571.2</v>
      </c>
      <c r="F37" s="3024">
        <v>42</v>
      </c>
      <c r="G37" s="3021">
        <v>10.15</v>
      </c>
      <c r="H37" s="3025">
        <v>10.3</v>
      </c>
      <c r="I37" s="3022">
        <v>16000</v>
      </c>
      <c r="J37" s="3023">
        <f t="shared" si="1"/>
        <v>15571.2</v>
      </c>
      <c r="K37" s="3024">
        <v>74</v>
      </c>
      <c r="L37" s="3025">
        <v>18.149999999999999</v>
      </c>
      <c r="M37" s="3021">
        <v>18.3</v>
      </c>
      <c r="N37" s="3022">
        <v>16000</v>
      </c>
      <c r="O37" s="3023">
        <f t="shared" si="2"/>
        <v>15571.2</v>
      </c>
      <c r="P37" s="3026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3027">
        <v>11</v>
      </c>
      <c r="B38" s="3028">
        <v>2.2999999999999998</v>
      </c>
      <c r="C38" s="3029">
        <v>2.4500000000000002</v>
      </c>
      <c r="D38" s="3030">
        <v>16000</v>
      </c>
      <c r="E38" s="3031">
        <f t="shared" si="0"/>
        <v>15571.2</v>
      </c>
      <c r="F38" s="3032">
        <v>43</v>
      </c>
      <c r="G38" s="3033">
        <v>10.3</v>
      </c>
      <c r="H38" s="3034">
        <v>10.45</v>
      </c>
      <c r="I38" s="3030">
        <v>16000</v>
      </c>
      <c r="J38" s="3031">
        <f t="shared" si="1"/>
        <v>15571.2</v>
      </c>
      <c r="K38" s="3032">
        <v>75</v>
      </c>
      <c r="L38" s="3034">
        <v>18.3</v>
      </c>
      <c r="M38" s="3033">
        <v>18.45</v>
      </c>
      <c r="N38" s="3030">
        <v>16000</v>
      </c>
      <c r="O38" s="3031">
        <f t="shared" si="2"/>
        <v>15571.2</v>
      </c>
      <c r="P38" s="3035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3036">
        <v>12</v>
      </c>
      <c r="B39" s="3036">
        <v>2.4500000000000002</v>
      </c>
      <c r="C39" s="3037">
        <v>3</v>
      </c>
      <c r="D39" s="3038">
        <v>16000</v>
      </c>
      <c r="E39" s="3039">
        <f t="shared" si="0"/>
        <v>15571.2</v>
      </c>
      <c r="F39" s="3040">
        <v>44</v>
      </c>
      <c r="G39" s="3037">
        <v>10.45</v>
      </c>
      <c r="H39" s="3041">
        <v>11</v>
      </c>
      <c r="I39" s="3038">
        <v>16000</v>
      </c>
      <c r="J39" s="3039">
        <f t="shared" si="1"/>
        <v>15571.2</v>
      </c>
      <c r="K39" s="3040">
        <v>76</v>
      </c>
      <c r="L39" s="3041">
        <v>18.45</v>
      </c>
      <c r="M39" s="3037">
        <v>19</v>
      </c>
      <c r="N39" s="3038">
        <v>16000</v>
      </c>
      <c r="O39" s="3039">
        <f t="shared" si="2"/>
        <v>15571.2</v>
      </c>
      <c r="P39" s="3042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3043">
        <v>13</v>
      </c>
      <c r="B40" s="3044">
        <v>3</v>
      </c>
      <c r="C40" s="3045">
        <v>3.15</v>
      </c>
      <c r="D40" s="3046">
        <v>16000</v>
      </c>
      <c r="E40" s="3047">
        <f t="shared" si="0"/>
        <v>15571.2</v>
      </c>
      <c r="F40" s="3048">
        <v>45</v>
      </c>
      <c r="G40" s="3049">
        <v>11</v>
      </c>
      <c r="H40" s="3050">
        <v>11.15</v>
      </c>
      <c r="I40" s="3046">
        <v>16000</v>
      </c>
      <c r="J40" s="3047">
        <f t="shared" si="1"/>
        <v>15571.2</v>
      </c>
      <c r="K40" s="3048">
        <v>77</v>
      </c>
      <c r="L40" s="3050">
        <v>19</v>
      </c>
      <c r="M40" s="3049">
        <v>19.149999999999999</v>
      </c>
      <c r="N40" s="3046">
        <v>16000</v>
      </c>
      <c r="O40" s="3047">
        <f t="shared" si="2"/>
        <v>15571.2</v>
      </c>
      <c r="P40" s="3051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3052">
        <v>14</v>
      </c>
      <c r="B41" s="3052">
        <v>3.15</v>
      </c>
      <c r="C41" s="3053">
        <v>3.3</v>
      </c>
      <c r="D41" s="3054">
        <v>16000</v>
      </c>
      <c r="E41" s="3055">
        <f t="shared" si="0"/>
        <v>15571.2</v>
      </c>
      <c r="F41" s="3056">
        <v>46</v>
      </c>
      <c r="G41" s="3057">
        <v>11.15</v>
      </c>
      <c r="H41" s="3053">
        <v>11.3</v>
      </c>
      <c r="I41" s="3054">
        <v>16000</v>
      </c>
      <c r="J41" s="3055">
        <f t="shared" si="1"/>
        <v>15571.2</v>
      </c>
      <c r="K41" s="3056">
        <v>78</v>
      </c>
      <c r="L41" s="3053">
        <v>19.149999999999999</v>
      </c>
      <c r="M41" s="3057">
        <v>19.3</v>
      </c>
      <c r="N41" s="3054">
        <v>16000</v>
      </c>
      <c r="O41" s="3055">
        <f t="shared" si="2"/>
        <v>15571.2</v>
      </c>
      <c r="P41" s="3058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3059">
        <v>15</v>
      </c>
      <c r="B42" s="3060">
        <v>3.3</v>
      </c>
      <c r="C42" s="3061">
        <v>3.45</v>
      </c>
      <c r="D42" s="3062">
        <v>16000</v>
      </c>
      <c r="E42" s="3063">
        <f t="shared" si="0"/>
        <v>15571.2</v>
      </c>
      <c r="F42" s="3064">
        <v>47</v>
      </c>
      <c r="G42" s="3065">
        <v>11.3</v>
      </c>
      <c r="H42" s="3066">
        <v>11.45</v>
      </c>
      <c r="I42" s="3062">
        <v>16000</v>
      </c>
      <c r="J42" s="3063">
        <f t="shared" si="1"/>
        <v>15571.2</v>
      </c>
      <c r="K42" s="3064">
        <v>79</v>
      </c>
      <c r="L42" s="3066">
        <v>19.3</v>
      </c>
      <c r="M42" s="3065">
        <v>19.45</v>
      </c>
      <c r="N42" s="3062">
        <v>16000</v>
      </c>
      <c r="O42" s="3063">
        <f t="shared" si="2"/>
        <v>15571.2</v>
      </c>
      <c r="P42" s="3067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3068">
        <v>16</v>
      </c>
      <c r="B43" s="3068">
        <v>3.45</v>
      </c>
      <c r="C43" s="3069">
        <v>4</v>
      </c>
      <c r="D43" s="3070">
        <v>16000</v>
      </c>
      <c r="E43" s="3071">
        <f t="shared" si="0"/>
        <v>15571.2</v>
      </c>
      <c r="F43" s="3072">
        <v>48</v>
      </c>
      <c r="G43" s="3073">
        <v>11.45</v>
      </c>
      <c r="H43" s="3069">
        <v>12</v>
      </c>
      <c r="I43" s="3070">
        <v>16000</v>
      </c>
      <c r="J43" s="3071">
        <f t="shared" si="1"/>
        <v>15571.2</v>
      </c>
      <c r="K43" s="3072">
        <v>80</v>
      </c>
      <c r="L43" s="3069">
        <v>19.45</v>
      </c>
      <c r="M43" s="3069">
        <v>20</v>
      </c>
      <c r="N43" s="3070">
        <v>16000</v>
      </c>
      <c r="O43" s="3071">
        <f t="shared" si="2"/>
        <v>15571.2</v>
      </c>
      <c r="P43" s="3074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3075">
        <v>17</v>
      </c>
      <c r="B44" s="3076">
        <v>4</v>
      </c>
      <c r="C44" s="3077">
        <v>4.1500000000000004</v>
      </c>
      <c r="D44" s="3078">
        <v>16000</v>
      </c>
      <c r="E44" s="3079">
        <f t="shared" si="0"/>
        <v>15571.2</v>
      </c>
      <c r="F44" s="3080">
        <v>49</v>
      </c>
      <c r="G44" s="3081">
        <v>12</v>
      </c>
      <c r="H44" s="3082">
        <v>12.15</v>
      </c>
      <c r="I44" s="3078">
        <v>16000</v>
      </c>
      <c r="J44" s="3079">
        <f t="shared" si="1"/>
        <v>15571.2</v>
      </c>
      <c r="K44" s="3080">
        <v>81</v>
      </c>
      <c r="L44" s="3082">
        <v>20</v>
      </c>
      <c r="M44" s="3081">
        <v>20.149999999999999</v>
      </c>
      <c r="N44" s="3078">
        <v>16000</v>
      </c>
      <c r="O44" s="3079">
        <f t="shared" si="2"/>
        <v>15571.2</v>
      </c>
      <c r="P44" s="3083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3084">
        <v>18</v>
      </c>
      <c r="B45" s="3084">
        <v>4.1500000000000004</v>
      </c>
      <c r="C45" s="3085">
        <v>4.3</v>
      </c>
      <c r="D45" s="3086">
        <v>16000</v>
      </c>
      <c r="E45" s="3087">
        <f t="shared" si="0"/>
        <v>15571.2</v>
      </c>
      <c r="F45" s="3088">
        <v>50</v>
      </c>
      <c r="G45" s="3089">
        <v>12.15</v>
      </c>
      <c r="H45" s="3085">
        <v>12.3</v>
      </c>
      <c r="I45" s="3086">
        <v>16000</v>
      </c>
      <c r="J45" s="3087">
        <f t="shared" si="1"/>
        <v>15571.2</v>
      </c>
      <c r="K45" s="3088">
        <v>82</v>
      </c>
      <c r="L45" s="3085">
        <v>20.149999999999999</v>
      </c>
      <c r="M45" s="3089">
        <v>20.3</v>
      </c>
      <c r="N45" s="3086">
        <v>16000</v>
      </c>
      <c r="O45" s="3087">
        <f t="shared" si="2"/>
        <v>15571.2</v>
      </c>
      <c r="P45" s="3090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3091">
        <v>19</v>
      </c>
      <c r="B46" s="3092">
        <v>4.3</v>
      </c>
      <c r="C46" s="3093">
        <v>4.45</v>
      </c>
      <c r="D46" s="3094">
        <v>16000</v>
      </c>
      <c r="E46" s="3095">
        <f t="shared" si="0"/>
        <v>15571.2</v>
      </c>
      <c r="F46" s="3096">
        <v>51</v>
      </c>
      <c r="G46" s="3097">
        <v>12.3</v>
      </c>
      <c r="H46" s="3098">
        <v>12.45</v>
      </c>
      <c r="I46" s="3094">
        <v>16000</v>
      </c>
      <c r="J46" s="3095">
        <f t="shared" si="1"/>
        <v>15571.2</v>
      </c>
      <c r="K46" s="3096">
        <v>83</v>
      </c>
      <c r="L46" s="3098">
        <v>20.3</v>
      </c>
      <c r="M46" s="3097">
        <v>20.45</v>
      </c>
      <c r="N46" s="3094">
        <v>16000</v>
      </c>
      <c r="O46" s="3095">
        <f t="shared" si="2"/>
        <v>15571.2</v>
      </c>
      <c r="P46" s="3099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3100">
        <v>20</v>
      </c>
      <c r="B47" s="3100">
        <v>4.45</v>
      </c>
      <c r="C47" s="3101">
        <v>5</v>
      </c>
      <c r="D47" s="3102">
        <v>16000</v>
      </c>
      <c r="E47" s="3103">
        <f t="shared" si="0"/>
        <v>15571.2</v>
      </c>
      <c r="F47" s="3104">
        <v>52</v>
      </c>
      <c r="G47" s="3105">
        <v>12.45</v>
      </c>
      <c r="H47" s="3101">
        <v>13</v>
      </c>
      <c r="I47" s="3102">
        <v>16000</v>
      </c>
      <c r="J47" s="3103">
        <f t="shared" si="1"/>
        <v>15571.2</v>
      </c>
      <c r="K47" s="3104">
        <v>84</v>
      </c>
      <c r="L47" s="3101">
        <v>20.45</v>
      </c>
      <c r="M47" s="3105">
        <v>21</v>
      </c>
      <c r="N47" s="3102">
        <v>16000</v>
      </c>
      <c r="O47" s="3103">
        <f t="shared" si="2"/>
        <v>15571.2</v>
      </c>
      <c r="P47" s="3106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3107">
        <v>21</v>
      </c>
      <c r="B48" s="3108">
        <v>5</v>
      </c>
      <c r="C48" s="3109">
        <v>5.15</v>
      </c>
      <c r="D48" s="3110">
        <v>16000</v>
      </c>
      <c r="E48" s="3111">
        <f t="shared" si="0"/>
        <v>15571.2</v>
      </c>
      <c r="F48" s="3112">
        <v>53</v>
      </c>
      <c r="G48" s="3108">
        <v>13</v>
      </c>
      <c r="H48" s="3113">
        <v>13.15</v>
      </c>
      <c r="I48" s="3110">
        <v>16000</v>
      </c>
      <c r="J48" s="3111">
        <f t="shared" si="1"/>
        <v>15571.2</v>
      </c>
      <c r="K48" s="3112">
        <v>85</v>
      </c>
      <c r="L48" s="3113">
        <v>21</v>
      </c>
      <c r="M48" s="3108">
        <v>21.15</v>
      </c>
      <c r="N48" s="3110">
        <v>16000</v>
      </c>
      <c r="O48" s="3111">
        <f t="shared" si="2"/>
        <v>15571.2</v>
      </c>
      <c r="P48" s="3114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3115">
        <v>22</v>
      </c>
      <c r="B49" s="3116">
        <v>5.15</v>
      </c>
      <c r="C49" s="3117">
        <v>5.3</v>
      </c>
      <c r="D49" s="3118">
        <v>16000</v>
      </c>
      <c r="E49" s="3119">
        <f t="shared" si="0"/>
        <v>15571.2</v>
      </c>
      <c r="F49" s="3120">
        <v>54</v>
      </c>
      <c r="G49" s="3121">
        <v>13.15</v>
      </c>
      <c r="H49" s="3117">
        <v>13.3</v>
      </c>
      <c r="I49" s="3118">
        <v>16000</v>
      </c>
      <c r="J49" s="3119">
        <f t="shared" si="1"/>
        <v>15571.2</v>
      </c>
      <c r="K49" s="3120">
        <v>86</v>
      </c>
      <c r="L49" s="3117">
        <v>21.15</v>
      </c>
      <c r="M49" s="3121">
        <v>21.3</v>
      </c>
      <c r="N49" s="3118">
        <v>16000</v>
      </c>
      <c r="O49" s="3119">
        <f t="shared" si="2"/>
        <v>15571.2</v>
      </c>
      <c r="P49" s="3122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3123">
        <v>23</v>
      </c>
      <c r="B50" s="3124">
        <v>5.3</v>
      </c>
      <c r="C50" s="3125">
        <v>5.45</v>
      </c>
      <c r="D50" s="3126">
        <v>16000</v>
      </c>
      <c r="E50" s="3127">
        <f t="shared" si="0"/>
        <v>15571.2</v>
      </c>
      <c r="F50" s="3128">
        <v>55</v>
      </c>
      <c r="G50" s="3124">
        <v>13.3</v>
      </c>
      <c r="H50" s="3129">
        <v>13.45</v>
      </c>
      <c r="I50" s="3126">
        <v>16000</v>
      </c>
      <c r="J50" s="3127">
        <f t="shared" si="1"/>
        <v>15571.2</v>
      </c>
      <c r="K50" s="3128">
        <v>87</v>
      </c>
      <c r="L50" s="3129">
        <v>21.3</v>
      </c>
      <c r="M50" s="3124">
        <v>21.45</v>
      </c>
      <c r="N50" s="3126">
        <v>16000</v>
      </c>
      <c r="O50" s="3127">
        <f t="shared" si="2"/>
        <v>15571.2</v>
      </c>
      <c r="P50" s="3130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3131">
        <v>24</v>
      </c>
      <c r="B51" s="3132">
        <v>5.45</v>
      </c>
      <c r="C51" s="3133">
        <v>6</v>
      </c>
      <c r="D51" s="3134">
        <v>16000</v>
      </c>
      <c r="E51" s="3135">
        <f t="shared" si="0"/>
        <v>15571.2</v>
      </c>
      <c r="F51" s="3136">
        <v>56</v>
      </c>
      <c r="G51" s="3137">
        <v>13.45</v>
      </c>
      <c r="H51" s="3133">
        <v>14</v>
      </c>
      <c r="I51" s="3134">
        <v>16000</v>
      </c>
      <c r="J51" s="3135">
        <f t="shared" si="1"/>
        <v>15571.2</v>
      </c>
      <c r="K51" s="3136">
        <v>88</v>
      </c>
      <c r="L51" s="3133">
        <v>21.45</v>
      </c>
      <c r="M51" s="3137">
        <v>22</v>
      </c>
      <c r="N51" s="3134">
        <v>16000</v>
      </c>
      <c r="O51" s="3135">
        <f t="shared" si="2"/>
        <v>15571.2</v>
      </c>
      <c r="P51" s="3138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3139">
        <v>25</v>
      </c>
      <c r="B52" s="3140">
        <v>6</v>
      </c>
      <c r="C52" s="3141">
        <v>6.15</v>
      </c>
      <c r="D52" s="3142">
        <v>16000</v>
      </c>
      <c r="E52" s="3143">
        <f t="shared" si="0"/>
        <v>15571.2</v>
      </c>
      <c r="F52" s="3144">
        <v>57</v>
      </c>
      <c r="G52" s="3140">
        <v>14</v>
      </c>
      <c r="H52" s="3145">
        <v>14.15</v>
      </c>
      <c r="I52" s="3142">
        <v>16000</v>
      </c>
      <c r="J52" s="3143">
        <f t="shared" si="1"/>
        <v>15571.2</v>
      </c>
      <c r="K52" s="3144">
        <v>89</v>
      </c>
      <c r="L52" s="3145">
        <v>22</v>
      </c>
      <c r="M52" s="3140">
        <v>22.15</v>
      </c>
      <c r="N52" s="3142">
        <v>16000</v>
      </c>
      <c r="O52" s="3143">
        <f t="shared" si="2"/>
        <v>15571.2</v>
      </c>
      <c r="P52" s="3146"/>
      <c r="Q52" s="1" t="s">
        <v>163</v>
      </c>
      <c r="R52" s="1"/>
      <c r="S52" s="10733">
        <f>AVERAGE(S28:S51)</f>
        <v>16000</v>
      </c>
    </row>
    <row r="53" spans="1:19" x14ac:dyDescent="0.2">
      <c r="A53" s="3147">
        <v>26</v>
      </c>
      <c r="B53" s="3148">
        <v>6.15</v>
      </c>
      <c r="C53" s="3149">
        <v>6.3</v>
      </c>
      <c r="D53" s="3150">
        <v>16000</v>
      </c>
      <c r="E53" s="3151">
        <f t="shared" si="0"/>
        <v>15571.2</v>
      </c>
      <c r="F53" s="3152">
        <v>58</v>
      </c>
      <c r="G53" s="3153">
        <v>14.15</v>
      </c>
      <c r="H53" s="3149">
        <v>14.3</v>
      </c>
      <c r="I53" s="3150">
        <v>16000</v>
      </c>
      <c r="J53" s="3151">
        <f t="shared" si="1"/>
        <v>15571.2</v>
      </c>
      <c r="K53" s="3152">
        <v>90</v>
      </c>
      <c r="L53" s="3149">
        <v>22.15</v>
      </c>
      <c r="M53" s="3153">
        <v>22.3</v>
      </c>
      <c r="N53" s="3150">
        <v>16000</v>
      </c>
      <c r="O53" s="3151">
        <f t="shared" si="2"/>
        <v>15571.2</v>
      </c>
      <c r="P53" s="3154"/>
    </row>
    <row r="54" spans="1:19" x14ac:dyDescent="0.2">
      <c r="A54" s="3155">
        <v>27</v>
      </c>
      <c r="B54" s="3156">
        <v>6.3</v>
      </c>
      <c r="C54" s="3157">
        <v>6.45</v>
      </c>
      <c r="D54" s="3158">
        <v>16000</v>
      </c>
      <c r="E54" s="3159">
        <f t="shared" si="0"/>
        <v>15571.2</v>
      </c>
      <c r="F54" s="3160">
        <v>59</v>
      </c>
      <c r="G54" s="3156">
        <v>14.3</v>
      </c>
      <c r="H54" s="3161">
        <v>14.45</v>
      </c>
      <c r="I54" s="3158">
        <v>16000</v>
      </c>
      <c r="J54" s="3159">
        <f t="shared" si="1"/>
        <v>15571.2</v>
      </c>
      <c r="K54" s="3160">
        <v>91</v>
      </c>
      <c r="L54" s="3161">
        <v>22.3</v>
      </c>
      <c r="M54" s="3156">
        <v>22.45</v>
      </c>
      <c r="N54" s="3158">
        <v>16000</v>
      </c>
      <c r="O54" s="3159">
        <f t="shared" si="2"/>
        <v>15571.2</v>
      </c>
      <c r="P54" s="3162"/>
    </row>
    <row r="55" spans="1:19" x14ac:dyDescent="0.2">
      <c r="A55" s="3163">
        <v>28</v>
      </c>
      <c r="B55" s="3164">
        <v>6.45</v>
      </c>
      <c r="C55" s="3165">
        <v>7</v>
      </c>
      <c r="D55" s="3166">
        <v>16000</v>
      </c>
      <c r="E55" s="3167">
        <f t="shared" si="0"/>
        <v>15571.2</v>
      </c>
      <c r="F55" s="3168">
        <v>60</v>
      </c>
      <c r="G55" s="3169">
        <v>14.45</v>
      </c>
      <c r="H55" s="3169">
        <v>15</v>
      </c>
      <c r="I55" s="3166">
        <v>16000</v>
      </c>
      <c r="J55" s="3167">
        <f t="shared" si="1"/>
        <v>15571.2</v>
      </c>
      <c r="K55" s="3168">
        <v>92</v>
      </c>
      <c r="L55" s="3165">
        <v>22.45</v>
      </c>
      <c r="M55" s="3169">
        <v>23</v>
      </c>
      <c r="N55" s="3166">
        <v>16000</v>
      </c>
      <c r="O55" s="3167">
        <f t="shared" si="2"/>
        <v>15571.2</v>
      </c>
      <c r="P55" s="3170"/>
    </row>
    <row r="56" spans="1:19" x14ac:dyDescent="0.2">
      <c r="A56" s="3171">
        <v>29</v>
      </c>
      <c r="B56" s="3172">
        <v>7</v>
      </c>
      <c r="C56" s="3173">
        <v>7.15</v>
      </c>
      <c r="D56" s="3174">
        <v>16000</v>
      </c>
      <c r="E56" s="3175">
        <f t="shared" si="0"/>
        <v>15571.2</v>
      </c>
      <c r="F56" s="3176">
        <v>61</v>
      </c>
      <c r="G56" s="3172">
        <v>15</v>
      </c>
      <c r="H56" s="3172">
        <v>15.15</v>
      </c>
      <c r="I56" s="3174">
        <v>16000</v>
      </c>
      <c r="J56" s="3175">
        <f t="shared" si="1"/>
        <v>15571.2</v>
      </c>
      <c r="K56" s="3176">
        <v>93</v>
      </c>
      <c r="L56" s="3177">
        <v>23</v>
      </c>
      <c r="M56" s="3172">
        <v>23.15</v>
      </c>
      <c r="N56" s="3174">
        <v>16000</v>
      </c>
      <c r="O56" s="3175">
        <f t="shared" si="2"/>
        <v>15571.2</v>
      </c>
      <c r="P56" s="3178"/>
    </row>
    <row r="57" spans="1:19" x14ac:dyDescent="0.2">
      <c r="A57" s="3179">
        <v>30</v>
      </c>
      <c r="B57" s="3180">
        <v>7.15</v>
      </c>
      <c r="C57" s="3181">
        <v>7.3</v>
      </c>
      <c r="D57" s="3182">
        <v>16000</v>
      </c>
      <c r="E57" s="3183">
        <f t="shared" si="0"/>
        <v>15571.2</v>
      </c>
      <c r="F57" s="3184">
        <v>62</v>
      </c>
      <c r="G57" s="3185">
        <v>15.15</v>
      </c>
      <c r="H57" s="3185">
        <v>15.3</v>
      </c>
      <c r="I57" s="3182">
        <v>16000</v>
      </c>
      <c r="J57" s="3183">
        <f t="shared" si="1"/>
        <v>15571.2</v>
      </c>
      <c r="K57" s="3184">
        <v>94</v>
      </c>
      <c r="L57" s="3185">
        <v>23.15</v>
      </c>
      <c r="M57" s="3185">
        <v>23.3</v>
      </c>
      <c r="N57" s="3182">
        <v>16000</v>
      </c>
      <c r="O57" s="3183">
        <f t="shared" si="2"/>
        <v>15571.2</v>
      </c>
      <c r="P57" s="3186"/>
    </row>
    <row r="58" spans="1:19" x14ac:dyDescent="0.2">
      <c r="A58" s="3187">
        <v>31</v>
      </c>
      <c r="B58" s="3188">
        <v>7.3</v>
      </c>
      <c r="C58" s="3189">
        <v>7.45</v>
      </c>
      <c r="D58" s="3190">
        <v>16000</v>
      </c>
      <c r="E58" s="3191">
        <f t="shared" si="0"/>
        <v>15571.2</v>
      </c>
      <c r="F58" s="3192">
        <v>63</v>
      </c>
      <c r="G58" s="3188">
        <v>15.3</v>
      </c>
      <c r="H58" s="3188">
        <v>15.45</v>
      </c>
      <c r="I58" s="3190">
        <v>16000</v>
      </c>
      <c r="J58" s="3191">
        <f t="shared" si="1"/>
        <v>15571.2</v>
      </c>
      <c r="K58" s="3192">
        <v>95</v>
      </c>
      <c r="L58" s="3188">
        <v>23.3</v>
      </c>
      <c r="M58" s="3188">
        <v>23.45</v>
      </c>
      <c r="N58" s="3190">
        <v>16000</v>
      </c>
      <c r="O58" s="3191">
        <f t="shared" si="2"/>
        <v>15571.2</v>
      </c>
      <c r="P58" s="3193"/>
    </row>
    <row r="59" spans="1:19" x14ac:dyDescent="0.2">
      <c r="A59" s="3194">
        <v>32</v>
      </c>
      <c r="B59" s="3195">
        <v>7.45</v>
      </c>
      <c r="C59" s="3196">
        <v>8</v>
      </c>
      <c r="D59" s="3197">
        <v>16000</v>
      </c>
      <c r="E59" s="3198">
        <f t="shared" si="0"/>
        <v>15571.2</v>
      </c>
      <c r="F59" s="3199">
        <v>64</v>
      </c>
      <c r="G59" s="3200">
        <v>15.45</v>
      </c>
      <c r="H59" s="3200">
        <v>16</v>
      </c>
      <c r="I59" s="3197">
        <v>16000</v>
      </c>
      <c r="J59" s="3198">
        <f t="shared" si="1"/>
        <v>15571.2</v>
      </c>
      <c r="K59" s="3199">
        <v>96</v>
      </c>
      <c r="L59" s="3200">
        <v>23.45</v>
      </c>
      <c r="M59" s="3200">
        <v>24</v>
      </c>
      <c r="N59" s="3197">
        <v>16000</v>
      </c>
      <c r="O59" s="3198">
        <f t="shared" si="2"/>
        <v>15571.2</v>
      </c>
      <c r="P59" s="3201"/>
    </row>
    <row r="60" spans="1:19" x14ac:dyDescent="0.2">
      <c r="A60" s="3202" t="s">
        <v>27</v>
      </c>
      <c r="B60" s="3203"/>
      <c r="C60" s="3203"/>
      <c r="D60" s="3204">
        <f>SUM(D28:D59)</f>
        <v>512000</v>
      </c>
      <c r="E60" s="3205">
        <f>SUM(E28:E59)</f>
        <v>498278.40000000026</v>
      </c>
      <c r="F60" s="3203"/>
      <c r="G60" s="3203"/>
      <c r="H60" s="3203"/>
      <c r="I60" s="3204">
        <f>SUM(I28:I59)</f>
        <v>512000</v>
      </c>
      <c r="J60" s="3205">
        <f>SUM(J28:J59)</f>
        <v>498278.40000000026</v>
      </c>
      <c r="K60" s="3203"/>
      <c r="L60" s="3203"/>
      <c r="M60" s="3203"/>
      <c r="N60" s="3203">
        <f>SUM(N28:N59)</f>
        <v>512000</v>
      </c>
      <c r="O60" s="3205">
        <f>SUM(O28:O59)</f>
        <v>498278.40000000026</v>
      </c>
      <c r="P60" s="3206"/>
    </row>
    <row r="64" spans="1:19" x14ac:dyDescent="0.2">
      <c r="A64" t="s">
        <v>59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3207"/>
      <c r="B66" s="3208"/>
      <c r="C66" s="3208"/>
      <c r="D66" s="3209"/>
      <c r="E66" s="3208"/>
      <c r="F66" s="3208"/>
      <c r="G66" s="3208"/>
      <c r="H66" s="3208"/>
      <c r="I66" s="3209"/>
      <c r="J66" s="3210"/>
      <c r="K66" s="3208"/>
      <c r="L66" s="3208"/>
      <c r="M66" s="3208"/>
      <c r="N66" s="3208"/>
      <c r="O66" s="3208"/>
      <c r="P66" s="3211"/>
    </row>
    <row r="67" spans="1:16" x14ac:dyDescent="0.2">
      <c r="A67" s="3212" t="s">
        <v>28</v>
      </c>
      <c r="B67" s="3213"/>
      <c r="C67" s="3213"/>
      <c r="D67" s="3214"/>
      <c r="E67" s="3215"/>
      <c r="F67" s="3213"/>
      <c r="G67" s="3213"/>
      <c r="H67" s="3215"/>
      <c r="I67" s="3214"/>
      <c r="J67" s="3216"/>
      <c r="K67" s="3213"/>
      <c r="L67" s="3213"/>
      <c r="M67" s="3213"/>
      <c r="N67" s="3213"/>
      <c r="O67" s="3213"/>
      <c r="P67" s="3217"/>
    </row>
    <row r="68" spans="1:16" x14ac:dyDescent="0.2">
      <c r="A68" s="3218"/>
      <c r="B68" s="3219"/>
      <c r="C68" s="3219"/>
      <c r="D68" s="3219"/>
      <c r="E68" s="3219"/>
      <c r="F68" s="3219"/>
      <c r="G68" s="3219"/>
      <c r="H68" s="3219"/>
      <c r="I68" s="3219"/>
      <c r="J68" s="3219"/>
      <c r="K68" s="3219"/>
      <c r="L68" s="3220"/>
      <c r="M68" s="3220"/>
      <c r="N68" s="3220"/>
      <c r="O68" s="3220"/>
      <c r="P68" s="3221"/>
    </row>
    <row r="69" spans="1:16" x14ac:dyDescent="0.2">
      <c r="A69" s="3222"/>
      <c r="B69" s="3223"/>
      <c r="C69" s="3223"/>
      <c r="D69" s="3224"/>
      <c r="E69" s="3225"/>
      <c r="F69" s="3223"/>
      <c r="G69" s="3223"/>
      <c r="H69" s="3225"/>
      <c r="I69" s="3224"/>
      <c r="J69" s="3226"/>
      <c r="K69" s="3223"/>
      <c r="L69" s="3223"/>
      <c r="M69" s="3223"/>
      <c r="N69" s="3223"/>
      <c r="O69" s="3223"/>
      <c r="P69" s="3227"/>
    </row>
    <row r="70" spans="1:16" x14ac:dyDescent="0.2">
      <c r="A70" s="3228"/>
      <c r="B70" s="3229"/>
      <c r="C70" s="3229"/>
      <c r="D70" s="3230"/>
      <c r="E70" s="3231"/>
      <c r="F70" s="3229"/>
      <c r="G70" s="3229"/>
      <c r="H70" s="3231"/>
      <c r="I70" s="3230"/>
      <c r="J70" s="3229"/>
      <c r="K70" s="3229"/>
      <c r="L70" s="3229"/>
      <c r="M70" s="3229"/>
      <c r="N70" s="3229"/>
      <c r="O70" s="3229"/>
      <c r="P70" s="3232"/>
    </row>
    <row r="71" spans="1:16" x14ac:dyDescent="0.2">
      <c r="A71" s="3233"/>
      <c r="B71" s="3234"/>
      <c r="C71" s="3234"/>
      <c r="D71" s="3235"/>
      <c r="E71" s="3236"/>
      <c r="F71" s="3234"/>
      <c r="G71" s="3234"/>
      <c r="H71" s="3236"/>
      <c r="I71" s="3235"/>
      <c r="J71" s="3234"/>
      <c r="K71" s="3234"/>
      <c r="L71" s="3234"/>
      <c r="M71" s="3234"/>
      <c r="N71" s="3234"/>
      <c r="O71" s="3234"/>
      <c r="P71" s="3237"/>
    </row>
    <row r="72" spans="1:16" x14ac:dyDescent="0.2">
      <c r="A72" s="3238"/>
      <c r="B72" s="3239"/>
      <c r="C72" s="3239"/>
      <c r="D72" s="3240"/>
      <c r="E72" s="3241"/>
      <c r="F72" s="3239"/>
      <c r="G72" s="3239"/>
      <c r="H72" s="3241"/>
      <c r="I72" s="3240"/>
      <c r="J72" s="3239"/>
      <c r="K72" s="3239"/>
      <c r="L72" s="3239"/>
      <c r="M72" s="3239" t="s">
        <v>29</v>
      </c>
      <c r="N72" s="3239"/>
      <c r="O72" s="3239"/>
      <c r="P72" s="3242"/>
    </row>
    <row r="73" spans="1:16" x14ac:dyDescent="0.2">
      <c r="A73" s="3243"/>
      <c r="B73" s="3244"/>
      <c r="C73" s="3244"/>
      <c r="D73" s="3245"/>
      <c r="E73" s="3246"/>
      <c r="F73" s="3244"/>
      <c r="G73" s="3244"/>
      <c r="H73" s="3246"/>
      <c r="I73" s="3245"/>
      <c r="J73" s="3244"/>
      <c r="K73" s="3244"/>
      <c r="L73" s="3244"/>
      <c r="M73" s="3244" t="s">
        <v>30</v>
      </c>
      <c r="N73" s="3244"/>
      <c r="O73" s="3244"/>
      <c r="P73" s="3247"/>
    </row>
    <row r="74" spans="1:16" ht="15.75" x14ac:dyDescent="0.25">
      <c r="E74" s="3248"/>
      <c r="H74" s="3248"/>
    </row>
    <row r="75" spans="1:16" ht="15.75" x14ac:dyDescent="0.25">
      <c r="C75" s="3249"/>
      <c r="E75" s="3250"/>
      <c r="H75" s="3250"/>
    </row>
    <row r="76" spans="1:16" ht="15.75" x14ac:dyDescent="0.25">
      <c r="E76" s="3251"/>
      <c r="H76" s="3251"/>
    </row>
    <row r="77" spans="1:16" ht="15.75" x14ac:dyDescent="0.25">
      <c r="E77" s="3252"/>
      <c r="H77" s="3252"/>
    </row>
    <row r="78" spans="1:16" ht="15.75" x14ac:dyDescent="0.25">
      <c r="E78" s="3253"/>
      <c r="H78" s="3253"/>
    </row>
    <row r="79" spans="1:16" ht="15.75" x14ac:dyDescent="0.25">
      <c r="E79" s="3254"/>
      <c r="H79" s="3254"/>
    </row>
    <row r="80" spans="1:16" ht="15.75" x14ac:dyDescent="0.25">
      <c r="E80" s="3255"/>
      <c r="H80" s="3255"/>
    </row>
    <row r="81" spans="5:13" ht="15.75" x14ac:dyDescent="0.25">
      <c r="E81" s="3256"/>
      <c r="H81" s="3256"/>
    </row>
    <row r="82" spans="5:13" ht="15.75" x14ac:dyDescent="0.25">
      <c r="E82" s="3257"/>
      <c r="H82" s="3257"/>
    </row>
    <row r="83" spans="5:13" ht="15.75" x14ac:dyDescent="0.25">
      <c r="E83" s="3258"/>
      <c r="H83" s="3258"/>
    </row>
    <row r="84" spans="5:13" ht="15.75" x14ac:dyDescent="0.25">
      <c r="E84" s="3259"/>
      <c r="H84" s="3259"/>
    </row>
    <row r="85" spans="5:13" ht="15.75" x14ac:dyDescent="0.25">
      <c r="E85" s="3260"/>
      <c r="H85" s="3260"/>
    </row>
    <row r="86" spans="5:13" ht="15.75" x14ac:dyDescent="0.25">
      <c r="E86" s="3261"/>
      <c r="H86" s="3261"/>
    </row>
    <row r="87" spans="5:13" ht="15.75" x14ac:dyDescent="0.25">
      <c r="E87" s="3262"/>
      <c r="H87" s="3262"/>
    </row>
    <row r="88" spans="5:13" ht="15.75" x14ac:dyDescent="0.25">
      <c r="E88" s="3263"/>
      <c r="H88" s="3263"/>
    </row>
    <row r="89" spans="5:13" ht="15.75" x14ac:dyDescent="0.25">
      <c r="E89" s="3264"/>
      <c r="H89" s="3264"/>
    </row>
    <row r="90" spans="5:13" ht="15.75" x14ac:dyDescent="0.25">
      <c r="E90" s="3265"/>
      <c r="H90" s="3265"/>
    </row>
    <row r="91" spans="5:13" ht="15.75" x14ac:dyDescent="0.25">
      <c r="E91" s="3266"/>
      <c r="H91" s="3266"/>
    </row>
    <row r="92" spans="5:13" ht="15.75" x14ac:dyDescent="0.25">
      <c r="E92" s="3267"/>
      <c r="H92" s="3267"/>
    </row>
    <row r="93" spans="5:13" ht="15.75" x14ac:dyDescent="0.25">
      <c r="E93" s="3268"/>
      <c r="H93" s="3268"/>
    </row>
    <row r="94" spans="5:13" ht="15.75" x14ac:dyDescent="0.25">
      <c r="E94" s="3269"/>
      <c r="H94" s="3269"/>
    </row>
    <row r="95" spans="5:13" ht="15.75" x14ac:dyDescent="0.25">
      <c r="E95" s="3270"/>
      <c r="H95" s="3270"/>
    </row>
    <row r="96" spans="5:13" ht="15.75" x14ac:dyDescent="0.25">
      <c r="E96" s="3271"/>
      <c r="H96" s="3271"/>
      <c r="M96" s="3272" t="s">
        <v>8</v>
      </c>
    </row>
    <row r="97" spans="5:14" ht="15.75" x14ac:dyDescent="0.25">
      <c r="E97" s="3273"/>
      <c r="H97" s="3273"/>
    </row>
    <row r="98" spans="5:14" ht="15.75" x14ac:dyDescent="0.25">
      <c r="E98" s="3274"/>
      <c r="H98" s="3274"/>
    </row>
    <row r="99" spans="5:14" ht="15.75" x14ac:dyDescent="0.25">
      <c r="E99" s="3275"/>
      <c r="H99" s="3275"/>
    </row>
    <row r="101" spans="5:14" x14ac:dyDescent="0.2">
      <c r="N101" s="3276"/>
    </row>
    <row r="126" spans="4:4" x14ac:dyDescent="0.2">
      <c r="D126" s="3277"/>
    </row>
  </sheetData>
  <mergeCells count="1">
    <mergeCell ref="Q27:R27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3278"/>
      <c r="B1" s="3279"/>
      <c r="C1" s="3279"/>
      <c r="D1" s="3280"/>
      <c r="E1" s="3279"/>
      <c r="F1" s="3279"/>
      <c r="G1" s="3279"/>
      <c r="H1" s="3279"/>
      <c r="I1" s="3280"/>
      <c r="J1" s="3279"/>
      <c r="K1" s="3279"/>
      <c r="L1" s="3279"/>
      <c r="M1" s="3279"/>
      <c r="N1" s="3279"/>
      <c r="O1" s="3279"/>
      <c r="P1" s="3281"/>
    </row>
    <row r="2" spans="1:16" ht="12.75" customHeight="1" x14ac:dyDescent="0.2">
      <c r="A2" s="3282" t="s">
        <v>0</v>
      </c>
      <c r="B2" s="3283"/>
      <c r="C2" s="3283"/>
      <c r="D2" s="3283"/>
      <c r="E2" s="3283"/>
      <c r="F2" s="3283"/>
      <c r="G2" s="3283"/>
      <c r="H2" s="3283"/>
      <c r="I2" s="3283"/>
      <c r="J2" s="3283"/>
      <c r="K2" s="3283"/>
      <c r="L2" s="3283"/>
      <c r="M2" s="3283"/>
      <c r="N2" s="3283"/>
      <c r="O2" s="3283"/>
      <c r="P2" s="3284"/>
    </row>
    <row r="3" spans="1:16" ht="12.75" customHeight="1" x14ac:dyDescent="0.2">
      <c r="A3" s="3285"/>
      <c r="B3" s="3286"/>
      <c r="C3" s="3286"/>
      <c r="D3" s="3286"/>
      <c r="E3" s="3286"/>
      <c r="F3" s="3286"/>
      <c r="G3" s="3286"/>
      <c r="H3" s="3286"/>
      <c r="I3" s="3286"/>
      <c r="J3" s="3286"/>
      <c r="K3" s="3286"/>
      <c r="L3" s="3286"/>
      <c r="M3" s="3286"/>
      <c r="N3" s="3286"/>
      <c r="O3" s="3286"/>
      <c r="P3" s="3287"/>
    </row>
    <row r="4" spans="1:16" ht="12.75" customHeight="1" x14ac:dyDescent="0.2">
      <c r="A4" s="3288" t="s">
        <v>60</v>
      </c>
      <c r="B4" s="3289"/>
      <c r="C4" s="3289"/>
      <c r="D4" s="3289"/>
      <c r="E4" s="3289"/>
      <c r="F4" s="3289"/>
      <c r="G4" s="3289"/>
      <c r="H4" s="3289"/>
      <c r="I4" s="3289"/>
      <c r="J4" s="3290"/>
      <c r="K4" s="3291"/>
      <c r="L4" s="3291"/>
      <c r="M4" s="3291"/>
      <c r="N4" s="3291"/>
      <c r="O4" s="3291"/>
      <c r="P4" s="3292"/>
    </row>
    <row r="5" spans="1:16" ht="12.75" customHeight="1" x14ac:dyDescent="0.2">
      <c r="A5" s="3293"/>
      <c r="B5" s="3294"/>
      <c r="C5" s="3294"/>
      <c r="D5" s="3295"/>
      <c r="E5" s="3294"/>
      <c r="F5" s="3294"/>
      <c r="G5" s="3294"/>
      <c r="H5" s="3294"/>
      <c r="I5" s="3295"/>
      <c r="J5" s="3294"/>
      <c r="K5" s="3294"/>
      <c r="L5" s="3294"/>
      <c r="M5" s="3294"/>
      <c r="N5" s="3294"/>
      <c r="O5" s="3294"/>
      <c r="P5" s="3296"/>
    </row>
    <row r="6" spans="1:16" ht="12.75" customHeight="1" x14ac:dyDescent="0.2">
      <c r="A6" s="3297" t="s">
        <v>2</v>
      </c>
      <c r="B6" s="3298"/>
      <c r="C6" s="3298"/>
      <c r="D6" s="3299"/>
      <c r="E6" s="3298"/>
      <c r="F6" s="3298"/>
      <c r="G6" s="3298"/>
      <c r="H6" s="3298"/>
      <c r="I6" s="3299"/>
      <c r="J6" s="3298"/>
      <c r="K6" s="3298"/>
      <c r="L6" s="3298"/>
      <c r="M6" s="3298"/>
      <c r="N6" s="3298"/>
      <c r="O6" s="3298"/>
      <c r="P6" s="3300"/>
    </row>
    <row r="7" spans="1:16" ht="12.75" customHeight="1" x14ac:dyDescent="0.2">
      <c r="A7" s="3301" t="s">
        <v>3</v>
      </c>
      <c r="B7" s="3302"/>
      <c r="C7" s="3302"/>
      <c r="D7" s="3303"/>
      <c r="E7" s="3302"/>
      <c r="F7" s="3302"/>
      <c r="G7" s="3302"/>
      <c r="H7" s="3302"/>
      <c r="I7" s="3303"/>
      <c r="J7" s="3302"/>
      <c r="K7" s="3302"/>
      <c r="L7" s="3302"/>
      <c r="M7" s="3302"/>
      <c r="N7" s="3302"/>
      <c r="O7" s="3302"/>
      <c r="P7" s="3304"/>
    </row>
    <row r="8" spans="1:16" ht="12.75" customHeight="1" x14ac:dyDescent="0.2">
      <c r="A8" s="3305" t="s">
        <v>4</v>
      </c>
      <c r="B8" s="3306"/>
      <c r="C8" s="3306"/>
      <c r="D8" s="3307"/>
      <c r="E8" s="3306"/>
      <c r="F8" s="3306"/>
      <c r="G8" s="3306"/>
      <c r="H8" s="3306"/>
      <c r="I8" s="3307"/>
      <c r="J8" s="3306"/>
      <c r="K8" s="3306"/>
      <c r="L8" s="3306"/>
      <c r="M8" s="3306"/>
      <c r="N8" s="3306"/>
      <c r="O8" s="3306"/>
      <c r="P8" s="3308"/>
    </row>
    <row r="9" spans="1:16" ht="12.75" customHeight="1" x14ac:dyDescent="0.2">
      <c r="A9" s="3309" t="s">
        <v>5</v>
      </c>
      <c r="B9" s="3310"/>
      <c r="C9" s="3310"/>
      <c r="D9" s="3311"/>
      <c r="E9" s="3310"/>
      <c r="F9" s="3310"/>
      <c r="G9" s="3310"/>
      <c r="H9" s="3310"/>
      <c r="I9" s="3311"/>
      <c r="J9" s="3310"/>
      <c r="K9" s="3310"/>
      <c r="L9" s="3310"/>
      <c r="M9" s="3310"/>
      <c r="N9" s="3310"/>
      <c r="O9" s="3310"/>
      <c r="P9" s="3312"/>
    </row>
    <row r="10" spans="1:16" ht="12.75" customHeight="1" x14ac:dyDescent="0.2">
      <c r="A10" s="3313" t="s">
        <v>6</v>
      </c>
      <c r="B10" s="3314"/>
      <c r="C10" s="3314"/>
      <c r="D10" s="3315"/>
      <c r="E10" s="3314"/>
      <c r="F10" s="3314"/>
      <c r="G10" s="3314"/>
      <c r="H10" s="3314"/>
      <c r="I10" s="3315"/>
      <c r="J10" s="3314"/>
      <c r="K10" s="3314"/>
      <c r="L10" s="3314"/>
      <c r="M10" s="3314"/>
      <c r="N10" s="3314"/>
      <c r="O10" s="3314"/>
      <c r="P10" s="3316"/>
    </row>
    <row r="11" spans="1:16" ht="12.75" customHeight="1" x14ac:dyDescent="0.2">
      <c r="A11" s="3317"/>
      <c r="B11" s="3318"/>
      <c r="C11" s="3318"/>
      <c r="D11" s="3319"/>
      <c r="E11" s="3318"/>
      <c r="F11" s="3318"/>
      <c r="G11" s="3320"/>
      <c r="H11" s="3318"/>
      <c r="I11" s="3319"/>
      <c r="J11" s="3318"/>
      <c r="K11" s="3318"/>
      <c r="L11" s="3318"/>
      <c r="M11" s="3318"/>
      <c r="N11" s="3318"/>
      <c r="O11" s="3318"/>
      <c r="P11" s="3321"/>
    </row>
    <row r="12" spans="1:16" ht="12.75" customHeight="1" x14ac:dyDescent="0.2">
      <c r="A12" s="3322" t="s">
        <v>61</v>
      </c>
      <c r="B12" s="3323"/>
      <c r="C12" s="3323"/>
      <c r="D12" s="3324"/>
      <c r="E12" s="3323" t="s">
        <v>8</v>
      </c>
      <c r="F12" s="3323"/>
      <c r="G12" s="3323"/>
      <c r="H12" s="3323"/>
      <c r="I12" s="3324"/>
      <c r="J12" s="3323"/>
      <c r="K12" s="3323"/>
      <c r="L12" s="3323"/>
      <c r="M12" s="3323"/>
      <c r="N12" s="3325" t="s">
        <v>62</v>
      </c>
      <c r="O12" s="3323"/>
      <c r="P12" s="3326"/>
    </row>
    <row r="13" spans="1:16" ht="12.75" customHeight="1" x14ac:dyDescent="0.2">
      <c r="A13" s="3327"/>
      <c r="B13" s="3328"/>
      <c r="C13" s="3328"/>
      <c r="D13" s="3329"/>
      <c r="E13" s="3328"/>
      <c r="F13" s="3328"/>
      <c r="G13" s="3328"/>
      <c r="H13" s="3328"/>
      <c r="I13" s="3329"/>
      <c r="J13" s="3328"/>
      <c r="K13" s="3328"/>
      <c r="L13" s="3328"/>
      <c r="M13" s="3328"/>
      <c r="N13" s="3328"/>
      <c r="O13" s="3328"/>
      <c r="P13" s="3330"/>
    </row>
    <row r="14" spans="1:16" ht="12.75" customHeight="1" x14ac:dyDescent="0.2">
      <c r="A14" s="3331" t="s">
        <v>10</v>
      </c>
      <c r="B14" s="3332"/>
      <c r="C14" s="3332"/>
      <c r="D14" s="3333"/>
      <c r="E14" s="3332"/>
      <c r="F14" s="3332"/>
      <c r="G14" s="3332"/>
      <c r="H14" s="3332"/>
      <c r="I14" s="3333"/>
      <c r="J14" s="3332"/>
      <c r="K14" s="3332"/>
      <c r="L14" s="3332"/>
      <c r="M14" s="3332"/>
      <c r="N14" s="3334"/>
      <c r="O14" s="3335"/>
      <c r="P14" s="3336"/>
    </row>
    <row r="15" spans="1:16" ht="12.75" customHeight="1" x14ac:dyDescent="0.2">
      <c r="A15" s="3337"/>
      <c r="B15" s="3338"/>
      <c r="C15" s="3338"/>
      <c r="D15" s="3339"/>
      <c r="E15" s="3338"/>
      <c r="F15" s="3338"/>
      <c r="G15" s="3338"/>
      <c r="H15" s="3338"/>
      <c r="I15" s="3339"/>
      <c r="J15" s="3338"/>
      <c r="K15" s="3338"/>
      <c r="L15" s="3338"/>
      <c r="M15" s="3338"/>
      <c r="N15" s="3340" t="s">
        <v>11</v>
      </c>
      <c r="O15" s="3341" t="s">
        <v>12</v>
      </c>
      <c r="P15" s="3342"/>
    </row>
    <row r="16" spans="1:16" ht="12.75" customHeight="1" x14ac:dyDescent="0.2">
      <c r="A16" s="3343" t="s">
        <v>13</v>
      </c>
      <c r="B16" s="3344"/>
      <c r="C16" s="3344"/>
      <c r="D16" s="3345"/>
      <c r="E16" s="3344"/>
      <c r="F16" s="3344"/>
      <c r="G16" s="3344"/>
      <c r="H16" s="3344"/>
      <c r="I16" s="3345"/>
      <c r="J16" s="3344"/>
      <c r="K16" s="3344"/>
      <c r="L16" s="3344"/>
      <c r="M16" s="3344"/>
      <c r="N16" s="3346"/>
      <c r="O16" s="3347"/>
      <c r="P16" s="3347"/>
    </row>
    <row r="17" spans="1:47" ht="12.75" customHeight="1" x14ac:dyDescent="0.2">
      <c r="A17" s="3348" t="s">
        <v>14</v>
      </c>
      <c r="B17" s="3349"/>
      <c r="C17" s="3349"/>
      <c r="D17" s="3350"/>
      <c r="E17" s="3349"/>
      <c r="F17" s="3349"/>
      <c r="G17" s="3349"/>
      <c r="H17" s="3349"/>
      <c r="I17" s="3350"/>
      <c r="J17" s="3349"/>
      <c r="K17" s="3349"/>
      <c r="L17" s="3349"/>
      <c r="M17" s="3349"/>
      <c r="N17" s="3351" t="s">
        <v>15</v>
      </c>
      <c r="O17" s="3352" t="s">
        <v>16</v>
      </c>
      <c r="P17" s="3353"/>
    </row>
    <row r="18" spans="1:47" ht="12.75" customHeight="1" x14ac:dyDescent="0.2">
      <c r="A18" s="3354"/>
      <c r="B18" s="3355"/>
      <c r="C18" s="3355"/>
      <c r="D18" s="3356"/>
      <c r="E18" s="3355"/>
      <c r="F18" s="3355"/>
      <c r="G18" s="3355"/>
      <c r="H18" s="3355"/>
      <c r="I18" s="3356"/>
      <c r="J18" s="3355"/>
      <c r="K18" s="3355"/>
      <c r="L18" s="3355"/>
      <c r="M18" s="3355"/>
      <c r="N18" s="3357"/>
      <c r="O18" s="3358"/>
      <c r="P18" s="3359" t="s">
        <v>8</v>
      </c>
    </row>
    <row r="19" spans="1:47" ht="12.75" customHeight="1" x14ac:dyDescent="0.2">
      <c r="A19" s="3360"/>
      <c r="B19" s="3361"/>
      <c r="C19" s="3361"/>
      <c r="D19" s="3362"/>
      <c r="E19" s="3361"/>
      <c r="F19" s="3361"/>
      <c r="G19" s="3361"/>
      <c r="H19" s="3361"/>
      <c r="I19" s="3362"/>
      <c r="J19" s="3361"/>
      <c r="K19" s="3363"/>
      <c r="L19" s="3361" t="s">
        <v>17</v>
      </c>
      <c r="M19" s="3361"/>
      <c r="N19" s="3364"/>
      <c r="O19" s="3365"/>
      <c r="P19" s="3366"/>
      <c r="AU19" s="3367"/>
    </row>
    <row r="20" spans="1:47" ht="12.75" customHeight="1" x14ac:dyDescent="0.2">
      <c r="A20" s="3368"/>
      <c r="B20" s="3369"/>
      <c r="C20" s="3369"/>
      <c r="D20" s="3370"/>
      <c r="E20" s="3369"/>
      <c r="F20" s="3369"/>
      <c r="G20" s="3369"/>
      <c r="H20" s="3369"/>
      <c r="I20" s="3370"/>
      <c r="J20" s="3369"/>
      <c r="K20" s="3369"/>
      <c r="L20" s="3369"/>
      <c r="M20" s="3369"/>
      <c r="N20" s="3371"/>
      <c r="O20" s="3372"/>
      <c r="P20" s="3373"/>
    </row>
    <row r="21" spans="1:47" ht="12.75" customHeight="1" x14ac:dyDescent="0.2">
      <c r="A21" s="3374"/>
      <c r="B21" s="3375"/>
      <c r="C21" s="3376"/>
      <c r="D21" s="3376"/>
      <c r="E21" s="3375"/>
      <c r="F21" s="3375"/>
      <c r="G21" s="3375"/>
      <c r="H21" s="3375" t="s">
        <v>8</v>
      </c>
      <c r="I21" s="3377"/>
      <c r="J21" s="3375"/>
      <c r="K21" s="3375"/>
      <c r="L21" s="3375"/>
      <c r="M21" s="3375"/>
      <c r="N21" s="3378"/>
      <c r="O21" s="3379"/>
      <c r="P21" s="3380"/>
    </row>
    <row r="22" spans="1:47" ht="12.75" customHeight="1" x14ac:dyDescent="0.2">
      <c r="A22" s="3381"/>
      <c r="B22" s="3382"/>
      <c r="C22" s="3382"/>
      <c r="D22" s="3383"/>
      <c r="E22" s="3382"/>
      <c r="F22" s="3382"/>
      <c r="G22" s="3382"/>
      <c r="H22" s="3382"/>
      <c r="I22" s="3383"/>
      <c r="J22" s="3382"/>
      <c r="K22" s="3382"/>
      <c r="L22" s="3382"/>
      <c r="M22" s="3382"/>
      <c r="N22" s="3382"/>
      <c r="O22" s="3382"/>
      <c r="P22" s="3384"/>
    </row>
    <row r="23" spans="1:47" ht="12.75" customHeight="1" x14ac:dyDescent="0.2">
      <c r="A23" s="3385" t="s">
        <v>18</v>
      </c>
      <c r="B23" s="3386"/>
      <c r="C23" s="3386"/>
      <c r="D23" s="3387"/>
      <c r="E23" s="3388" t="s">
        <v>19</v>
      </c>
      <c r="F23" s="3388"/>
      <c r="G23" s="3388"/>
      <c r="H23" s="3388"/>
      <c r="I23" s="3388"/>
      <c r="J23" s="3388"/>
      <c r="K23" s="3388"/>
      <c r="L23" s="3388"/>
      <c r="M23" s="3386"/>
      <c r="N23" s="3386"/>
      <c r="O23" s="3386"/>
      <c r="P23" s="3389"/>
    </row>
    <row r="24" spans="1:47" ht="15.75" x14ac:dyDescent="0.25">
      <c r="A24" s="3390"/>
      <c r="B24" s="3391"/>
      <c r="C24" s="3391"/>
      <c r="D24" s="3392"/>
      <c r="E24" s="3393" t="s">
        <v>20</v>
      </c>
      <c r="F24" s="3393"/>
      <c r="G24" s="3393"/>
      <c r="H24" s="3393"/>
      <c r="I24" s="3393"/>
      <c r="J24" s="3393"/>
      <c r="K24" s="3393"/>
      <c r="L24" s="3393"/>
      <c r="M24" s="3391"/>
      <c r="N24" s="3391"/>
      <c r="O24" s="3391"/>
      <c r="P24" s="3394"/>
    </row>
    <row r="25" spans="1:47" ht="12.75" customHeight="1" x14ac:dyDescent="0.2">
      <c r="A25" s="3395"/>
      <c r="B25" s="3396" t="s">
        <v>21</v>
      </c>
      <c r="C25" s="3397"/>
      <c r="D25" s="3397"/>
      <c r="E25" s="3397"/>
      <c r="F25" s="3397"/>
      <c r="G25" s="3397"/>
      <c r="H25" s="3397"/>
      <c r="I25" s="3397"/>
      <c r="J25" s="3397"/>
      <c r="K25" s="3397"/>
      <c r="L25" s="3397"/>
      <c r="M25" s="3397"/>
      <c r="N25" s="3397"/>
      <c r="O25" s="3398"/>
      <c r="P25" s="3399"/>
    </row>
    <row r="26" spans="1:47" ht="12.75" customHeight="1" x14ac:dyDescent="0.2">
      <c r="A26" s="3400" t="s">
        <v>22</v>
      </c>
      <c r="B26" s="3401" t="s">
        <v>23</v>
      </c>
      <c r="C26" s="3401"/>
      <c r="D26" s="3400" t="s">
        <v>24</v>
      </c>
      <c r="E26" s="3400" t="s">
        <v>25</v>
      </c>
      <c r="F26" s="3400" t="s">
        <v>22</v>
      </c>
      <c r="G26" s="3401" t="s">
        <v>23</v>
      </c>
      <c r="H26" s="3401"/>
      <c r="I26" s="3400" t="s">
        <v>24</v>
      </c>
      <c r="J26" s="3400" t="s">
        <v>25</v>
      </c>
      <c r="K26" s="3400" t="s">
        <v>22</v>
      </c>
      <c r="L26" s="3401" t="s">
        <v>23</v>
      </c>
      <c r="M26" s="3401"/>
      <c r="N26" s="3402" t="s">
        <v>24</v>
      </c>
      <c r="O26" s="3400" t="s">
        <v>25</v>
      </c>
      <c r="P26" s="3403"/>
    </row>
    <row r="27" spans="1:47" ht="12.75" customHeight="1" x14ac:dyDescent="0.2">
      <c r="A27" s="3404"/>
      <c r="B27" s="3405" t="s">
        <v>26</v>
      </c>
      <c r="C27" s="3405" t="s">
        <v>2</v>
      </c>
      <c r="D27" s="3404"/>
      <c r="E27" s="3404"/>
      <c r="F27" s="3404"/>
      <c r="G27" s="3405" t="s">
        <v>26</v>
      </c>
      <c r="H27" s="3405" t="s">
        <v>2</v>
      </c>
      <c r="I27" s="3404"/>
      <c r="J27" s="3404"/>
      <c r="K27" s="3404"/>
      <c r="L27" s="3405" t="s">
        <v>26</v>
      </c>
      <c r="M27" s="3405" t="s">
        <v>2</v>
      </c>
      <c r="N27" s="3406"/>
      <c r="O27" s="3404"/>
      <c r="P27" s="3407"/>
      <c r="Q27" s="10730" t="s">
        <v>161</v>
      </c>
      <c r="R27" s="10731"/>
      <c r="S27" s="1" t="s">
        <v>162</v>
      </c>
    </row>
    <row r="28" spans="1:47" ht="12.75" customHeight="1" x14ac:dyDescent="0.2">
      <c r="A28" s="3408">
        <v>1</v>
      </c>
      <c r="B28" s="3409">
        <v>0</v>
      </c>
      <c r="C28" s="3410">
        <v>0.15</v>
      </c>
      <c r="D28" s="3411">
        <v>16000</v>
      </c>
      <c r="E28" s="3412">
        <f t="shared" ref="E28:E59" si="0">D28*(100-2.68)/100</f>
        <v>15571.2</v>
      </c>
      <c r="F28" s="3413">
        <v>33</v>
      </c>
      <c r="G28" s="3414">
        <v>8</v>
      </c>
      <c r="H28" s="3414">
        <v>8.15</v>
      </c>
      <c r="I28" s="3411">
        <v>16000</v>
      </c>
      <c r="J28" s="3412">
        <f t="shared" ref="J28:J59" si="1">I28*(100-2.68)/100</f>
        <v>15571.2</v>
      </c>
      <c r="K28" s="3413">
        <v>65</v>
      </c>
      <c r="L28" s="3414">
        <v>16</v>
      </c>
      <c r="M28" s="3414">
        <v>16.149999999999999</v>
      </c>
      <c r="N28" s="3411">
        <v>16000</v>
      </c>
      <c r="O28" s="3412">
        <f t="shared" ref="O28:O59" si="2">N28*(100-2.68)/100</f>
        <v>15571.2</v>
      </c>
      <c r="P28" s="3415"/>
      <c r="Q28" s="8425">
        <v>0</v>
      </c>
      <c r="R28" s="10732">
        <v>0.15</v>
      </c>
      <c r="S28" s="10733">
        <f>AVERAGE(D28:D31)</f>
        <v>16000</v>
      </c>
    </row>
    <row r="29" spans="1:47" ht="12.75" customHeight="1" x14ac:dyDescent="0.2">
      <c r="A29" s="3416">
        <v>2</v>
      </c>
      <c r="B29" s="3416">
        <v>0.15</v>
      </c>
      <c r="C29" s="3417">
        <v>0.3</v>
      </c>
      <c r="D29" s="3418">
        <v>16000</v>
      </c>
      <c r="E29" s="3419">
        <f t="shared" si="0"/>
        <v>15571.2</v>
      </c>
      <c r="F29" s="3420">
        <v>34</v>
      </c>
      <c r="G29" s="3421">
        <v>8.15</v>
      </c>
      <c r="H29" s="3421">
        <v>8.3000000000000007</v>
      </c>
      <c r="I29" s="3418">
        <v>16000</v>
      </c>
      <c r="J29" s="3419">
        <f t="shared" si="1"/>
        <v>15571.2</v>
      </c>
      <c r="K29" s="3420">
        <v>66</v>
      </c>
      <c r="L29" s="3421">
        <v>16.149999999999999</v>
      </c>
      <c r="M29" s="3421">
        <v>16.3</v>
      </c>
      <c r="N29" s="3418">
        <v>16000</v>
      </c>
      <c r="O29" s="3419">
        <f t="shared" si="2"/>
        <v>15571.2</v>
      </c>
      <c r="P29" s="3422"/>
      <c r="Q29" s="8672">
        <v>1</v>
      </c>
      <c r="R29" s="8667">
        <v>1.1499999999999999</v>
      </c>
      <c r="S29" s="10733">
        <f>AVERAGE(D32:D35)</f>
        <v>16000</v>
      </c>
    </row>
    <row r="30" spans="1:47" ht="12.75" customHeight="1" x14ac:dyDescent="0.2">
      <c r="A30" s="3423">
        <v>3</v>
      </c>
      <c r="B30" s="3424">
        <v>0.3</v>
      </c>
      <c r="C30" s="3425">
        <v>0.45</v>
      </c>
      <c r="D30" s="3426">
        <v>16000</v>
      </c>
      <c r="E30" s="3427">
        <f t="shared" si="0"/>
        <v>15571.2</v>
      </c>
      <c r="F30" s="3428">
        <v>35</v>
      </c>
      <c r="G30" s="3429">
        <v>8.3000000000000007</v>
      </c>
      <c r="H30" s="3429">
        <v>8.4499999999999993</v>
      </c>
      <c r="I30" s="3426">
        <v>16000</v>
      </c>
      <c r="J30" s="3427">
        <f t="shared" si="1"/>
        <v>15571.2</v>
      </c>
      <c r="K30" s="3428">
        <v>67</v>
      </c>
      <c r="L30" s="3429">
        <v>16.3</v>
      </c>
      <c r="M30" s="3429">
        <v>16.45</v>
      </c>
      <c r="N30" s="3426">
        <v>16000</v>
      </c>
      <c r="O30" s="3427">
        <f t="shared" si="2"/>
        <v>15571.2</v>
      </c>
      <c r="P30" s="3430"/>
      <c r="Q30" s="8564">
        <v>2</v>
      </c>
      <c r="R30" s="8667">
        <v>2.15</v>
      </c>
      <c r="S30" s="10733">
        <f>AVERAGE(D36:D39)</f>
        <v>16000</v>
      </c>
      <c r="V30" s="3431"/>
    </row>
    <row r="31" spans="1:47" ht="12.75" customHeight="1" x14ac:dyDescent="0.2">
      <c r="A31" s="3432">
        <v>4</v>
      </c>
      <c r="B31" s="3432">
        <v>0.45</v>
      </c>
      <c r="C31" s="3433">
        <v>1</v>
      </c>
      <c r="D31" s="3434">
        <v>16000</v>
      </c>
      <c r="E31" s="3435">
        <f t="shared" si="0"/>
        <v>15571.2</v>
      </c>
      <c r="F31" s="3436">
        <v>36</v>
      </c>
      <c r="G31" s="3433">
        <v>8.4499999999999993</v>
      </c>
      <c r="H31" s="3433">
        <v>9</v>
      </c>
      <c r="I31" s="3434">
        <v>16000</v>
      </c>
      <c r="J31" s="3435">
        <f t="shared" si="1"/>
        <v>15571.2</v>
      </c>
      <c r="K31" s="3436">
        <v>68</v>
      </c>
      <c r="L31" s="3433">
        <v>16.45</v>
      </c>
      <c r="M31" s="3433">
        <v>17</v>
      </c>
      <c r="N31" s="3434">
        <v>16000</v>
      </c>
      <c r="O31" s="3435">
        <f t="shared" si="2"/>
        <v>15571.2</v>
      </c>
      <c r="P31" s="3437"/>
      <c r="Q31" s="8564">
        <v>3</v>
      </c>
      <c r="R31" s="8661">
        <v>3.15</v>
      </c>
      <c r="S31" s="10733">
        <f>AVERAGE(D40:D43)</f>
        <v>16000</v>
      </c>
    </row>
    <row r="32" spans="1:47" ht="12.75" customHeight="1" x14ac:dyDescent="0.2">
      <c r="A32" s="3438">
        <v>5</v>
      </c>
      <c r="B32" s="3439">
        <v>1</v>
      </c>
      <c r="C32" s="3440">
        <v>1.1499999999999999</v>
      </c>
      <c r="D32" s="3441">
        <v>16000</v>
      </c>
      <c r="E32" s="3442">
        <f t="shared" si="0"/>
        <v>15571.2</v>
      </c>
      <c r="F32" s="3443">
        <v>37</v>
      </c>
      <c r="G32" s="3439">
        <v>9</v>
      </c>
      <c r="H32" s="3439">
        <v>9.15</v>
      </c>
      <c r="I32" s="3441">
        <v>16000</v>
      </c>
      <c r="J32" s="3442">
        <f t="shared" si="1"/>
        <v>15571.2</v>
      </c>
      <c r="K32" s="3443">
        <v>69</v>
      </c>
      <c r="L32" s="3439">
        <v>17</v>
      </c>
      <c r="M32" s="3439">
        <v>17.149999999999999</v>
      </c>
      <c r="N32" s="3441">
        <v>16000</v>
      </c>
      <c r="O32" s="3442">
        <f t="shared" si="2"/>
        <v>15571.2</v>
      </c>
      <c r="P32" s="3444"/>
      <c r="Q32" s="8564">
        <v>4</v>
      </c>
      <c r="R32" s="8661">
        <v>4.1500000000000004</v>
      </c>
      <c r="S32" s="10733">
        <f>AVERAGE(D44:D47)</f>
        <v>16000</v>
      </c>
      <c r="AQ32" s="3441"/>
    </row>
    <row r="33" spans="1:19" ht="12.75" customHeight="1" x14ac:dyDescent="0.2">
      <c r="A33" s="3445">
        <v>6</v>
      </c>
      <c r="B33" s="3446">
        <v>1.1499999999999999</v>
      </c>
      <c r="C33" s="3447">
        <v>1.3</v>
      </c>
      <c r="D33" s="3448">
        <v>16000</v>
      </c>
      <c r="E33" s="3449">
        <f t="shared" si="0"/>
        <v>15571.2</v>
      </c>
      <c r="F33" s="3450">
        <v>38</v>
      </c>
      <c r="G33" s="3447">
        <v>9.15</v>
      </c>
      <c r="H33" s="3447">
        <v>9.3000000000000007</v>
      </c>
      <c r="I33" s="3448">
        <v>16000</v>
      </c>
      <c r="J33" s="3449">
        <f t="shared" si="1"/>
        <v>15571.2</v>
      </c>
      <c r="K33" s="3450">
        <v>70</v>
      </c>
      <c r="L33" s="3447">
        <v>17.149999999999999</v>
      </c>
      <c r="M33" s="3447">
        <v>17.3</v>
      </c>
      <c r="N33" s="3448">
        <v>16000</v>
      </c>
      <c r="O33" s="3449">
        <f t="shared" si="2"/>
        <v>15571.2</v>
      </c>
      <c r="P33" s="3451"/>
      <c r="Q33" s="8672">
        <v>5</v>
      </c>
      <c r="R33" s="8661">
        <v>5.15</v>
      </c>
      <c r="S33" s="10733">
        <f>AVERAGE(D48:D51)</f>
        <v>16000</v>
      </c>
    </row>
    <row r="34" spans="1:19" x14ac:dyDescent="0.2">
      <c r="A34" s="3452">
        <v>7</v>
      </c>
      <c r="B34" s="3453">
        <v>1.3</v>
      </c>
      <c r="C34" s="3454">
        <v>1.45</v>
      </c>
      <c r="D34" s="3455">
        <v>16000</v>
      </c>
      <c r="E34" s="3456">
        <f t="shared" si="0"/>
        <v>15571.2</v>
      </c>
      <c r="F34" s="3457">
        <v>39</v>
      </c>
      <c r="G34" s="3458">
        <v>9.3000000000000007</v>
      </c>
      <c r="H34" s="3458">
        <v>9.4499999999999993</v>
      </c>
      <c r="I34" s="3455">
        <v>16000</v>
      </c>
      <c r="J34" s="3456">
        <f t="shared" si="1"/>
        <v>15571.2</v>
      </c>
      <c r="K34" s="3457">
        <v>71</v>
      </c>
      <c r="L34" s="3458">
        <v>17.3</v>
      </c>
      <c r="M34" s="3458">
        <v>17.45</v>
      </c>
      <c r="N34" s="3455">
        <v>16000</v>
      </c>
      <c r="O34" s="3456">
        <f t="shared" si="2"/>
        <v>15571.2</v>
      </c>
      <c r="P34" s="3459"/>
      <c r="Q34" s="8672">
        <v>6</v>
      </c>
      <c r="R34" s="8661">
        <v>6.15</v>
      </c>
      <c r="S34" s="10733">
        <f>AVERAGE(D52:D55)</f>
        <v>16000</v>
      </c>
    </row>
    <row r="35" spans="1:19" x14ac:dyDescent="0.2">
      <c r="A35" s="3460">
        <v>8</v>
      </c>
      <c r="B35" s="3460">
        <v>1.45</v>
      </c>
      <c r="C35" s="3461">
        <v>2</v>
      </c>
      <c r="D35" s="3462">
        <v>16000</v>
      </c>
      <c r="E35" s="3463">
        <f t="shared" si="0"/>
        <v>15571.2</v>
      </c>
      <c r="F35" s="3464">
        <v>40</v>
      </c>
      <c r="G35" s="3461">
        <v>9.4499999999999993</v>
      </c>
      <c r="H35" s="3461">
        <v>10</v>
      </c>
      <c r="I35" s="3462">
        <v>16000</v>
      </c>
      <c r="J35" s="3463">
        <f t="shared" si="1"/>
        <v>15571.2</v>
      </c>
      <c r="K35" s="3464">
        <v>72</v>
      </c>
      <c r="L35" s="3465">
        <v>17.45</v>
      </c>
      <c r="M35" s="3461">
        <v>18</v>
      </c>
      <c r="N35" s="3462">
        <v>16000</v>
      </c>
      <c r="O35" s="3463">
        <f t="shared" si="2"/>
        <v>15571.2</v>
      </c>
      <c r="P35" s="3466"/>
      <c r="Q35" s="8672">
        <v>7</v>
      </c>
      <c r="R35" s="8661">
        <v>7.15</v>
      </c>
      <c r="S35" s="10733">
        <f>AVERAGE(D56:D59)</f>
        <v>16000</v>
      </c>
    </row>
    <row r="36" spans="1:19" x14ac:dyDescent="0.2">
      <c r="A36" s="3467">
        <v>9</v>
      </c>
      <c r="B36" s="3468">
        <v>2</v>
      </c>
      <c r="C36" s="3469">
        <v>2.15</v>
      </c>
      <c r="D36" s="3470">
        <v>16000</v>
      </c>
      <c r="E36" s="3471">
        <f t="shared" si="0"/>
        <v>15571.2</v>
      </c>
      <c r="F36" s="3472">
        <v>41</v>
      </c>
      <c r="G36" s="3473">
        <v>10</v>
      </c>
      <c r="H36" s="3474">
        <v>10.15</v>
      </c>
      <c r="I36" s="3470">
        <v>16000</v>
      </c>
      <c r="J36" s="3471">
        <f t="shared" si="1"/>
        <v>15571.2</v>
      </c>
      <c r="K36" s="3472">
        <v>73</v>
      </c>
      <c r="L36" s="3474">
        <v>18</v>
      </c>
      <c r="M36" s="3473">
        <v>18.149999999999999</v>
      </c>
      <c r="N36" s="3470">
        <v>16000</v>
      </c>
      <c r="O36" s="3471">
        <f t="shared" si="2"/>
        <v>15571.2</v>
      </c>
      <c r="P36" s="3475"/>
      <c r="Q36" s="8668">
        <v>8</v>
      </c>
      <c r="R36" s="8668">
        <v>8.15</v>
      </c>
      <c r="S36" s="10733">
        <f>AVERAGE(I28:I31)</f>
        <v>16000</v>
      </c>
    </row>
    <row r="37" spans="1:19" x14ac:dyDescent="0.2">
      <c r="A37" s="3476">
        <v>10</v>
      </c>
      <c r="B37" s="3476">
        <v>2.15</v>
      </c>
      <c r="C37" s="3477">
        <v>2.2999999999999998</v>
      </c>
      <c r="D37" s="3478">
        <v>16000</v>
      </c>
      <c r="E37" s="3479">
        <f t="shared" si="0"/>
        <v>15571.2</v>
      </c>
      <c r="F37" s="3480">
        <v>42</v>
      </c>
      <c r="G37" s="3477">
        <v>10.15</v>
      </c>
      <c r="H37" s="3481">
        <v>10.3</v>
      </c>
      <c r="I37" s="3478">
        <v>16000</v>
      </c>
      <c r="J37" s="3479">
        <f t="shared" si="1"/>
        <v>15571.2</v>
      </c>
      <c r="K37" s="3480">
        <v>74</v>
      </c>
      <c r="L37" s="3481">
        <v>18.149999999999999</v>
      </c>
      <c r="M37" s="3477">
        <v>18.3</v>
      </c>
      <c r="N37" s="3478">
        <v>16000</v>
      </c>
      <c r="O37" s="3479">
        <f t="shared" si="2"/>
        <v>15571.2</v>
      </c>
      <c r="P37" s="3482"/>
      <c r="Q37" s="8672">
        <v>9</v>
      </c>
      <c r="R37" s="8672">
        <v>9.15</v>
      </c>
      <c r="S37" s="10733">
        <f>AVERAGE(I32:I35)</f>
        <v>16000</v>
      </c>
    </row>
    <row r="38" spans="1:19" x14ac:dyDescent="0.2">
      <c r="A38" s="3483">
        <v>11</v>
      </c>
      <c r="B38" s="3484">
        <v>2.2999999999999998</v>
      </c>
      <c r="C38" s="3485">
        <v>2.4500000000000002</v>
      </c>
      <c r="D38" s="3486">
        <v>16000</v>
      </c>
      <c r="E38" s="3487">
        <f t="shared" si="0"/>
        <v>15571.2</v>
      </c>
      <c r="F38" s="3488">
        <v>43</v>
      </c>
      <c r="G38" s="3489">
        <v>10.3</v>
      </c>
      <c r="H38" s="3490">
        <v>10.45</v>
      </c>
      <c r="I38" s="3486">
        <v>16000</v>
      </c>
      <c r="J38" s="3487">
        <f t="shared" si="1"/>
        <v>15571.2</v>
      </c>
      <c r="K38" s="3488">
        <v>75</v>
      </c>
      <c r="L38" s="3490">
        <v>18.3</v>
      </c>
      <c r="M38" s="3489">
        <v>18.45</v>
      </c>
      <c r="N38" s="3486">
        <v>16000</v>
      </c>
      <c r="O38" s="3487">
        <f t="shared" si="2"/>
        <v>15571.2</v>
      </c>
      <c r="P38" s="3491"/>
      <c r="Q38" s="8672">
        <v>10</v>
      </c>
      <c r="R38" s="8668">
        <v>10.15</v>
      </c>
      <c r="S38" s="10733">
        <f>AVERAGE(I36:I39)</f>
        <v>16000</v>
      </c>
    </row>
    <row r="39" spans="1:19" x14ac:dyDescent="0.2">
      <c r="A39" s="3492">
        <v>12</v>
      </c>
      <c r="B39" s="3492">
        <v>2.4500000000000002</v>
      </c>
      <c r="C39" s="3493">
        <v>3</v>
      </c>
      <c r="D39" s="3494">
        <v>16000</v>
      </c>
      <c r="E39" s="3495">
        <f t="shared" si="0"/>
        <v>15571.2</v>
      </c>
      <c r="F39" s="3496">
        <v>44</v>
      </c>
      <c r="G39" s="3493">
        <v>10.45</v>
      </c>
      <c r="H39" s="3497">
        <v>11</v>
      </c>
      <c r="I39" s="3494">
        <v>16000</v>
      </c>
      <c r="J39" s="3495">
        <f t="shared" si="1"/>
        <v>15571.2</v>
      </c>
      <c r="K39" s="3496">
        <v>76</v>
      </c>
      <c r="L39" s="3497">
        <v>18.45</v>
      </c>
      <c r="M39" s="3493">
        <v>19</v>
      </c>
      <c r="N39" s="3494">
        <v>16000</v>
      </c>
      <c r="O39" s="3495">
        <f t="shared" si="2"/>
        <v>15571.2</v>
      </c>
      <c r="P39" s="3498"/>
      <c r="Q39" s="8672">
        <v>11</v>
      </c>
      <c r="R39" s="8668">
        <v>11.15</v>
      </c>
      <c r="S39" s="10733">
        <f>AVERAGE(I40:I43)</f>
        <v>16000</v>
      </c>
    </row>
    <row r="40" spans="1:19" x14ac:dyDescent="0.2">
      <c r="A40" s="3499">
        <v>13</v>
      </c>
      <c r="B40" s="3500">
        <v>3</v>
      </c>
      <c r="C40" s="3501">
        <v>3.15</v>
      </c>
      <c r="D40" s="3502">
        <v>16000</v>
      </c>
      <c r="E40" s="3503">
        <f t="shared" si="0"/>
        <v>15571.2</v>
      </c>
      <c r="F40" s="3504">
        <v>45</v>
      </c>
      <c r="G40" s="3505">
        <v>11</v>
      </c>
      <c r="H40" s="3506">
        <v>11.15</v>
      </c>
      <c r="I40" s="3502">
        <v>16000</v>
      </c>
      <c r="J40" s="3503">
        <f t="shared" si="1"/>
        <v>15571.2</v>
      </c>
      <c r="K40" s="3504">
        <v>77</v>
      </c>
      <c r="L40" s="3506">
        <v>19</v>
      </c>
      <c r="M40" s="3505">
        <v>19.149999999999999</v>
      </c>
      <c r="N40" s="3502">
        <v>16000</v>
      </c>
      <c r="O40" s="3503">
        <f t="shared" si="2"/>
        <v>15571.2</v>
      </c>
      <c r="P40" s="3507"/>
      <c r="Q40" s="8672">
        <v>12</v>
      </c>
      <c r="R40" s="8668">
        <v>12.15</v>
      </c>
      <c r="S40" s="10733">
        <f>AVERAGE(I44:I47)</f>
        <v>16000</v>
      </c>
    </row>
    <row r="41" spans="1:19" x14ac:dyDescent="0.2">
      <c r="A41" s="3508">
        <v>14</v>
      </c>
      <c r="B41" s="3508">
        <v>3.15</v>
      </c>
      <c r="C41" s="3509">
        <v>3.3</v>
      </c>
      <c r="D41" s="3510">
        <v>16000</v>
      </c>
      <c r="E41" s="3511">
        <f t="shared" si="0"/>
        <v>15571.2</v>
      </c>
      <c r="F41" s="3512">
        <v>46</v>
      </c>
      <c r="G41" s="3513">
        <v>11.15</v>
      </c>
      <c r="H41" s="3509">
        <v>11.3</v>
      </c>
      <c r="I41" s="3510">
        <v>16000</v>
      </c>
      <c r="J41" s="3511">
        <f t="shared" si="1"/>
        <v>15571.2</v>
      </c>
      <c r="K41" s="3512">
        <v>78</v>
      </c>
      <c r="L41" s="3509">
        <v>19.149999999999999</v>
      </c>
      <c r="M41" s="3513">
        <v>19.3</v>
      </c>
      <c r="N41" s="3510">
        <v>16000</v>
      </c>
      <c r="O41" s="3511">
        <f t="shared" si="2"/>
        <v>15571.2</v>
      </c>
      <c r="P41" s="3514"/>
      <c r="Q41" s="8672">
        <v>13</v>
      </c>
      <c r="R41" s="8668">
        <v>13.15</v>
      </c>
      <c r="S41" s="10733">
        <f>AVERAGE(I48:I51)</f>
        <v>16000</v>
      </c>
    </row>
    <row r="42" spans="1:19" x14ac:dyDescent="0.2">
      <c r="A42" s="3515">
        <v>15</v>
      </c>
      <c r="B42" s="3516">
        <v>3.3</v>
      </c>
      <c r="C42" s="3517">
        <v>3.45</v>
      </c>
      <c r="D42" s="3518">
        <v>16000</v>
      </c>
      <c r="E42" s="3519">
        <f t="shared" si="0"/>
        <v>15571.2</v>
      </c>
      <c r="F42" s="3520">
        <v>47</v>
      </c>
      <c r="G42" s="3521">
        <v>11.3</v>
      </c>
      <c r="H42" s="3522">
        <v>11.45</v>
      </c>
      <c r="I42" s="3518">
        <v>16000</v>
      </c>
      <c r="J42" s="3519">
        <f t="shared" si="1"/>
        <v>15571.2</v>
      </c>
      <c r="K42" s="3520">
        <v>79</v>
      </c>
      <c r="L42" s="3522">
        <v>19.3</v>
      </c>
      <c r="M42" s="3521">
        <v>19.45</v>
      </c>
      <c r="N42" s="3518">
        <v>16000</v>
      </c>
      <c r="O42" s="3519">
        <f t="shared" si="2"/>
        <v>15571.2</v>
      </c>
      <c r="P42" s="3523"/>
      <c r="Q42" s="8672">
        <v>14</v>
      </c>
      <c r="R42" s="8668">
        <v>14.15</v>
      </c>
      <c r="S42" s="10733">
        <f>AVERAGE(I52:I55)</f>
        <v>16000</v>
      </c>
    </row>
    <row r="43" spans="1:19" x14ac:dyDescent="0.2">
      <c r="A43" s="3524">
        <v>16</v>
      </c>
      <c r="B43" s="3524">
        <v>3.45</v>
      </c>
      <c r="C43" s="3525">
        <v>4</v>
      </c>
      <c r="D43" s="3526">
        <v>16000</v>
      </c>
      <c r="E43" s="3527">
        <f t="shared" si="0"/>
        <v>15571.2</v>
      </c>
      <c r="F43" s="3528">
        <v>48</v>
      </c>
      <c r="G43" s="3529">
        <v>11.45</v>
      </c>
      <c r="H43" s="3525">
        <v>12</v>
      </c>
      <c r="I43" s="3526">
        <v>16000</v>
      </c>
      <c r="J43" s="3527">
        <f t="shared" si="1"/>
        <v>15571.2</v>
      </c>
      <c r="K43" s="3528">
        <v>80</v>
      </c>
      <c r="L43" s="3525">
        <v>19.45</v>
      </c>
      <c r="M43" s="3525">
        <v>20</v>
      </c>
      <c r="N43" s="3526">
        <v>16000</v>
      </c>
      <c r="O43" s="3527">
        <f t="shared" si="2"/>
        <v>15571.2</v>
      </c>
      <c r="P43" s="3530"/>
      <c r="Q43" s="8672">
        <v>15</v>
      </c>
      <c r="R43" s="8672">
        <v>15.15</v>
      </c>
      <c r="S43" s="10733">
        <f>AVERAGE(I56:I59)</f>
        <v>16000</v>
      </c>
    </row>
    <row r="44" spans="1:19" x14ac:dyDescent="0.2">
      <c r="A44" s="3531">
        <v>17</v>
      </c>
      <c r="B44" s="3532">
        <v>4</v>
      </c>
      <c r="C44" s="3533">
        <v>4.1500000000000004</v>
      </c>
      <c r="D44" s="3534">
        <v>16000</v>
      </c>
      <c r="E44" s="3535">
        <f t="shared" si="0"/>
        <v>15571.2</v>
      </c>
      <c r="F44" s="3536">
        <v>49</v>
      </c>
      <c r="G44" s="3537">
        <v>12</v>
      </c>
      <c r="H44" s="3538">
        <v>12.15</v>
      </c>
      <c r="I44" s="3534">
        <v>16000</v>
      </c>
      <c r="J44" s="3535">
        <f t="shared" si="1"/>
        <v>15571.2</v>
      </c>
      <c r="K44" s="3536">
        <v>81</v>
      </c>
      <c r="L44" s="3538">
        <v>20</v>
      </c>
      <c r="M44" s="3537">
        <v>20.149999999999999</v>
      </c>
      <c r="N44" s="3534">
        <v>16000</v>
      </c>
      <c r="O44" s="3535">
        <f t="shared" si="2"/>
        <v>15571.2</v>
      </c>
      <c r="P44" s="3539"/>
      <c r="Q44" s="8668">
        <v>16</v>
      </c>
      <c r="R44" s="8668">
        <v>16.149999999999999</v>
      </c>
      <c r="S44" s="10733">
        <f>AVERAGE(N28:N31)</f>
        <v>16000</v>
      </c>
    </row>
    <row r="45" spans="1:19" x14ac:dyDescent="0.2">
      <c r="A45" s="3540">
        <v>18</v>
      </c>
      <c r="B45" s="3540">
        <v>4.1500000000000004</v>
      </c>
      <c r="C45" s="3541">
        <v>4.3</v>
      </c>
      <c r="D45" s="3542">
        <v>16000</v>
      </c>
      <c r="E45" s="3543">
        <f t="shared" si="0"/>
        <v>15571.2</v>
      </c>
      <c r="F45" s="3544">
        <v>50</v>
      </c>
      <c r="G45" s="3545">
        <v>12.15</v>
      </c>
      <c r="H45" s="3541">
        <v>12.3</v>
      </c>
      <c r="I45" s="3542">
        <v>16000</v>
      </c>
      <c r="J45" s="3543">
        <f t="shared" si="1"/>
        <v>15571.2</v>
      </c>
      <c r="K45" s="3544">
        <v>82</v>
      </c>
      <c r="L45" s="3541">
        <v>20.149999999999999</v>
      </c>
      <c r="M45" s="3545">
        <v>20.3</v>
      </c>
      <c r="N45" s="3542">
        <v>16000</v>
      </c>
      <c r="O45" s="3543">
        <f t="shared" si="2"/>
        <v>15571.2</v>
      </c>
      <c r="P45" s="3546"/>
      <c r="Q45" s="8672">
        <v>17</v>
      </c>
      <c r="R45" s="8672">
        <v>17.149999999999999</v>
      </c>
      <c r="S45" s="10733">
        <f>AVERAGE(N32:N35)</f>
        <v>16000</v>
      </c>
    </row>
    <row r="46" spans="1:19" x14ac:dyDescent="0.2">
      <c r="A46" s="3547">
        <v>19</v>
      </c>
      <c r="B46" s="3548">
        <v>4.3</v>
      </c>
      <c r="C46" s="3549">
        <v>4.45</v>
      </c>
      <c r="D46" s="3550">
        <v>16000</v>
      </c>
      <c r="E46" s="3551">
        <f t="shared" si="0"/>
        <v>15571.2</v>
      </c>
      <c r="F46" s="3552">
        <v>51</v>
      </c>
      <c r="G46" s="3553">
        <v>12.3</v>
      </c>
      <c r="H46" s="3554">
        <v>12.45</v>
      </c>
      <c r="I46" s="3550">
        <v>16000</v>
      </c>
      <c r="J46" s="3551">
        <f t="shared" si="1"/>
        <v>15571.2</v>
      </c>
      <c r="K46" s="3552">
        <v>83</v>
      </c>
      <c r="L46" s="3554">
        <v>20.3</v>
      </c>
      <c r="M46" s="3553">
        <v>20.45</v>
      </c>
      <c r="N46" s="3550">
        <v>16000</v>
      </c>
      <c r="O46" s="3551">
        <f t="shared" si="2"/>
        <v>15571.2</v>
      </c>
      <c r="P46" s="3555"/>
      <c r="Q46" s="8668">
        <v>18</v>
      </c>
      <c r="R46" s="8672">
        <v>18.149999999999999</v>
      </c>
      <c r="S46" s="10733">
        <f>AVERAGE(N36:N39)</f>
        <v>16000</v>
      </c>
    </row>
    <row r="47" spans="1:19" x14ac:dyDescent="0.2">
      <c r="A47" s="3556">
        <v>20</v>
      </c>
      <c r="B47" s="3556">
        <v>4.45</v>
      </c>
      <c r="C47" s="3557">
        <v>5</v>
      </c>
      <c r="D47" s="3558">
        <v>16000</v>
      </c>
      <c r="E47" s="3559">
        <f t="shared" si="0"/>
        <v>15571.2</v>
      </c>
      <c r="F47" s="3560">
        <v>52</v>
      </c>
      <c r="G47" s="3561">
        <v>12.45</v>
      </c>
      <c r="H47" s="3557">
        <v>13</v>
      </c>
      <c r="I47" s="3558">
        <v>16000</v>
      </c>
      <c r="J47" s="3559">
        <f t="shared" si="1"/>
        <v>15571.2</v>
      </c>
      <c r="K47" s="3560">
        <v>84</v>
      </c>
      <c r="L47" s="3557">
        <v>20.45</v>
      </c>
      <c r="M47" s="3561">
        <v>21</v>
      </c>
      <c r="N47" s="3558">
        <v>16000</v>
      </c>
      <c r="O47" s="3559">
        <f t="shared" si="2"/>
        <v>15571.2</v>
      </c>
      <c r="P47" s="3562"/>
      <c r="Q47" s="8668">
        <v>19</v>
      </c>
      <c r="R47" s="8672">
        <v>19.149999999999999</v>
      </c>
      <c r="S47" s="10733">
        <f>AVERAGE(N40:N43)</f>
        <v>16000</v>
      </c>
    </row>
    <row r="48" spans="1:19" x14ac:dyDescent="0.2">
      <c r="A48" s="3563">
        <v>21</v>
      </c>
      <c r="B48" s="3564">
        <v>5</v>
      </c>
      <c r="C48" s="3565">
        <v>5.15</v>
      </c>
      <c r="D48" s="3566">
        <v>16000</v>
      </c>
      <c r="E48" s="3567">
        <f t="shared" si="0"/>
        <v>15571.2</v>
      </c>
      <c r="F48" s="3568">
        <v>53</v>
      </c>
      <c r="G48" s="3564">
        <v>13</v>
      </c>
      <c r="H48" s="3569">
        <v>13.15</v>
      </c>
      <c r="I48" s="3566">
        <v>16000</v>
      </c>
      <c r="J48" s="3567">
        <f t="shared" si="1"/>
        <v>15571.2</v>
      </c>
      <c r="K48" s="3568">
        <v>85</v>
      </c>
      <c r="L48" s="3569">
        <v>21</v>
      </c>
      <c r="M48" s="3564">
        <v>21.15</v>
      </c>
      <c r="N48" s="3566">
        <v>16000</v>
      </c>
      <c r="O48" s="3567">
        <f t="shared" si="2"/>
        <v>15571.2</v>
      </c>
      <c r="P48" s="3570"/>
      <c r="Q48" s="8668">
        <v>20</v>
      </c>
      <c r="R48" s="8672">
        <v>20.149999999999999</v>
      </c>
      <c r="S48" s="10733">
        <f>AVERAGE(N44:N47)</f>
        <v>16000</v>
      </c>
    </row>
    <row r="49" spans="1:19" x14ac:dyDescent="0.2">
      <c r="A49" s="3571">
        <v>22</v>
      </c>
      <c r="B49" s="3572">
        <v>5.15</v>
      </c>
      <c r="C49" s="3573">
        <v>5.3</v>
      </c>
      <c r="D49" s="3574">
        <v>16000</v>
      </c>
      <c r="E49" s="3575">
        <f t="shared" si="0"/>
        <v>15571.2</v>
      </c>
      <c r="F49" s="3576">
        <v>54</v>
      </c>
      <c r="G49" s="3577">
        <v>13.15</v>
      </c>
      <c r="H49" s="3573">
        <v>13.3</v>
      </c>
      <c r="I49" s="3574">
        <v>16000</v>
      </c>
      <c r="J49" s="3575">
        <f t="shared" si="1"/>
        <v>15571.2</v>
      </c>
      <c r="K49" s="3576">
        <v>86</v>
      </c>
      <c r="L49" s="3573">
        <v>21.15</v>
      </c>
      <c r="M49" s="3577">
        <v>21.3</v>
      </c>
      <c r="N49" s="3574">
        <v>16000</v>
      </c>
      <c r="O49" s="3575">
        <f t="shared" si="2"/>
        <v>15571.2</v>
      </c>
      <c r="P49" s="3578"/>
      <c r="Q49" s="8668">
        <v>21</v>
      </c>
      <c r="R49" s="8672">
        <v>21.15</v>
      </c>
      <c r="S49" s="10733">
        <f>AVERAGE(N48:N51)</f>
        <v>16000</v>
      </c>
    </row>
    <row r="50" spans="1:19" x14ac:dyDescent="0.2">
      <c r="A50" s="3579">
        <v>23</v>
      </c>
      <c r="B50" s="3580">
        <v>5.3</v>
      </c>
      <c r="C50" s="3581">
        <v>5.45</v>
      </c>
      <c r="D50" s="3582">
        <v>16000</v>
      </c>
      <c r="E50" s="3583">
        <f t="shared" si="0"/>
        <v>15571.2</v>
      </c>
      <c r="F50" s="3584">
        <v>55</v>
      </c>
      <c r="G50" s="3580">
        <v>13.3</v>
      </c>
      <c r="H50" s="3585">
        <v>13.45</v>
      </c>
      <c r="I50" s="3582">
        <v>16000</v>
      </c>
      <c r="J50" s="3583">
        <f t="shared" si="1"/>
        <v>15571.2</v>
      </c>
      <c r="K50" s="3584">
        <v>87</v>
      </c>
      <c r="L50" s="3585">
        <v>21.3</v>
      </c>
      <c r="M50" s="3580">
        <v>21.45</v>
      </c>
      <c r="N50" s="3582">
        <v>16000</v>
      </c>
      <c r="O50" s="3583">
        <f t="shared" si="2"/>
        <v>15571.2</v>
      </c>
      <c r="P50" s="3586"/>
      <c r="Q50" s="8668">
        <v>22</v>
      </c>
      <c r="R50" s="8672">
        <v>22.15</v>
      </c>
      <c r="S50" s="10733">
        <f>AVERAGE(N52:N55)</f>
        <v>16000</v>
      </c>
    </row>
    <row r="51" spans="1:19" x14ac:dyDescent="0.2">
      <c r="A51" s="3587">
        <v>24</v>
      </c>
      <c r="B51" s="3588">
        <v>5.45</v>
      </c>
      <c r="C51" s="3589">
        <v>6</v>
      </c>
      <c r="D51" s="3590">
        <v>16000</v>
      </c>
      <c r="E51" s="3591">
        <f t="shared" si="0"/>
        <v>15571.2</v>
      </c>
      <c r="F51" s="3592">
        <v>56</v>
      </c>
      <c r="G51" s="3593">
        <v>13.45</v>
      </c>
      <c r="H51" s="3589">
        <v>14</v>
      </c>
      <c r="I51" s="3590">
        <v>16000</v>
      </c>
      <c r="J51" s="3591">
        <f t="shared" si="1"/>
        <v>15571.2</v>
      </c>
      <c r="K51" s="3592">
        <v>88</v>
      </c>
      <c r="L51" s="3589">
        <v>21.45</v>
      </c>
      <c r="M51" s="3593">
        <v>22</v>
      </c>
      <c r="N51" s="3590">
        <v>16000</v>
      </c>
      <c r="O51" s="3591">
        <f t="shared" si="2"/>
        <v>15571.2</v>
      </c>
      <c r="P51" s="3594"/>
      <c r="Q51" s="8668">
        <v>23</v>
      </c>
      <c r="R51" s="8672">
        <v>23.15</v>
      </c>
      <c r="S51" s="10733">
        <f>AVERAGE(N56:N59)</f>
        <v>16000</v>
      </c>
    </row>
    <row r="52" spans="1:19" x14ac:dyDescent="0.2">
      <c r="A52" s="3595">
        <v>25</v>
      </c>
      <c r="B52" s="3596">
        <v>6</v>
      </c>
      <c r="C52" s="3597">
        <v>6.15</v>
      </c>
      <c r="D52" s="3598">
        <v>16000</v>
      </c>
      <c r="E52" s="3599">
        <f t="shared" si="0"/>
        <v>15571.2</v>
      </c>
      <c r="F52" s="3600">
        <v>57</v>
      </c>
      <c r="G52" s="3596">
        <v>14</v>
      </c>
      <c r="H52" s="3601">
        <v>14.15</v>
      </c>
      <c r="I52" s="3598">
        <v>16000</v>
      </c>
      <c r="J52" s="3599">
        <f t="shared" si="1"/>
        <v>15571.2</v>
      </c>
      <c r="K52" s="3600">
        <v>89</v>
      </c>
      <c r="L52" s="3601">
        <v>22</v>
      </c>
      <c r="M52" s="3596">
        <v>22.15</v>
      </c>
      <c r="N52" s="3598">
        <v>16000</v>
      </c>
      <c r="O52" s="3599">
        <f t="shared" si="2"/>
        <v>15571.2</v>
      </c>
      <c r="P52" s="3602"/>
      <c r="Q52" s="1" t="s">
        <v>163</v>
      </c>
      <c r="R52" s="1"/>
      <c r="S52" s="10733">
        <f>AVERAGE(S28:S51)</f>
        <v>16000</v>
      </c>
    </row>
    <row r="53" spans="1:19" x14ac:dyDescent="0.2">
      <c r="A53" s="3603">
        <v>26</v>
      </c>
      <c r="B53" s="3604">
        <v>6.15</v>
      </c>
      <c r="C53" s="3605">
        <v>6.3</v>
      </c>
      <c r="D53" s="3606">
        <v>16000</v>
      </c>
      <c r="E53" s="3607">
        <f t="shared" si="0"/>
        <v>15571.2</v>
      </c>
      <c r="F53" s="3608">
        <v>58</v>
      </c>
      <c r="G53" s="3609">
        <v>14.15</v>
      </c>
      <c r="H53" s="3605">
        <v>14.3</v>
      </c>
      <c r="I53" s="3606">
        <v>16000</v>
      </c>
      <c r="J53" s="3607">
        <f t="shared" si="1"/>
        <v>15571.2</v>
      </c>
      <c r="K53" s="3608">
        <v>90</v>
      </c>
      <c r="L53" s="3605">
        <v>22.15</v>
      </c>
      <c r="M53" s="3609">
        <v>22.3</v>
      </c>
      <c r="N53" s="3606">
        <v>16000</v>
      </c>
      <c r="O53" s="3607">
        <f t="shared" si="2"/>
        <v>15571.2</v>
      </c>
      <c r="P53" s="3610"/>
    </row>
    <row r="54" spans="1:19" x14ac:dyDescent="0.2">
      <c r="A54" s="3611">
        <v>27</v>
      </c>
      <c r="B54" s="3612">
        <v>6.3</v>
      </c>
      <c r="C54" s="3613">
        <v>6.45</v>
      </c>
      <c r="D54" s="3614">
        <v>16000</v>
      </c>
      <c r="E54" s="3615">
        <f t="shared" si="0"/>
        <v>15571.2</v>
      </c>
      <c r="F54" s="3616">
        <v>59</v>
      </c>
      <c r="G54" s="3612">
        <v>14.3</v>
      </c>
      <c r="H54" s="3617">
        <v>14.45</v>
      </c>
      <c r="I54" s="3614">
        <v>16000</v>
      </c>
      <c r="J54" s="3615">
        <f t="shared" si="1"/>
        <v>15571.2</v>
      </c>
      <c r="K54" s="3616">
        <v>91</v>
      </c>
      <c r="L54" s="3617">
        <v>22.3</v>
      </c>
      <c r="M54" s="3612">
        <v>22.45</v>
      </c>
      <c r="N54" s="3614">
        <v>16000</v>
      </c>
      <c r="O54" s="3615">
        <f t="shared" si="2"/>
        <v>15571.2</v>
      </c>
      <c r="P54" s="3618"/>
    </row>
    <row r="55" spans="1:19" x14ac:dyDescent="0.2">
      <c r="A55" s="3619">
        <v>28</v>
      </c>
      <c r="B55" s="3620">
        <v>6.45</v>
      </c>
      <c r="C55" s="3621">
        <v>7</v>
      </c>
      <c r="D55" s="3622">
        <v>16000</v>
      </c>
      <c r="E55" s="3623">
        <f t="shared" si="0"/>
        <v>15571.2</v>
      </c>
      <c r="F55" s="3624">
        <v>60</v>
      </c>
      <c r="G55" s="3625">
        <v>14.45</v>
      </c>
      <c r="H55" s="3625">
        <v>15</v>
      </c>
      <c r="I55" s="3622">
        <v>16000</v>
      </c>
      <c r="J55" s="3623">
        <f t="shared" si="1"/>
        <v>15571.2</v>
      </c>
      <c r="K55" s="3624">
        <v>92</v>
      </c>
      <c r="L55" s="3621">
        <v>22.45</v>
      </c>
      <c r="M55" s="3625">
        <v>23</v>
      </c>
      <c r="N55" s="3622">
        <v>16000</v>
      </c>
      <c r="O55" s="3623">
        <f t="shared" si="2"/>
        <v>15571.2</v>
      </c>
      <c r="P55" s="3626"/>
    </row>
    <row r="56" spans="1:19" x14ac:dyDescent="0.2">
      <c r="A56" s="3627">
        <v>29</v>
      </c>
      <c r="B56" s="3628">
        <v>7</v>
      </c>
      <c r="C56" s="3629">
        <v>7.15</v>
      </c>
      <c r="D56" s="3630">
        <v>16000</v>
      </c>
      <c r="E56" s="3631">
        <f t="shared" si="0"/>
        <v>15571.2</v>
      </c>
      <c r="F56" s="3632">
        <v>61</v>
      </c>
      <c r="G56" s="3628">
        <v>15</v>
      </c>
      <c r="H56" s="3628">
        <v>15.15</v>
      </c>
      <c r="I56" s="3630">
        <v>16000</v>
      </c>
      <c r="J56" s="3631">
        <f t="shared" si="1"/>
        <v>15571.2</v>
      </c>
      <c r="K56" s="3632">
        <v>93</v>
      </c>
      <c r="L56" s="3633">
        <v>23</v>
      </c>
      <c r="M56" s="3628">
        <v>23.15</v>
      </c>
      <c r="N56" s="3630">
        <v>16000</v>
      </c>
      <c r="O56" s="3631">
        <f t="shared" si="2"/>
        <v>15571.2</v>
      </c>
      <c r="P56" s="3634"/>
    </row>
    <row r="57" spans="1:19" x14ac:dyDescent="0.2">
      <c r="A57" s="3635">
        <v>30</v>
      </c>
      <c r="B57" s="3636">
        <v>7.15</v>
      </c>
      <c r="C57" s="3637">
        <v>7.3</v>
      </c>
      <c r="D57" s="3638">
        <v>16000</v>
      </c>
      <c r="E57" s="3639">
        <f t="shared" si="0"/>
        <v>15571.2</v>
      </c>
      <c r="F57" s="3640">
        <v>62</v>
      </c>
      <c r="G57" s="3641">
        <v>15.15</v>
      </c>
      <c r="H57" s="3641">
        <v>15.3</v>
      </c>
      <c r="I57" s="3638">
        <v>16000</v>
      </c>
      <c r="J57" s="3639">
        <f t="shared" si="1"/>
        <v>15571.2</v>
      </c>
      <c r="K57" s="3640">
        <v>94</v>
      </c>
      <c r="L57" s="3641">
        <v>23.15</v>
      </c>
      <c r="M57" s="3641">
        <v>23.3</v>
      </c>
      <c r="N57" s="3638">
        <v>16000</v>
      </c>
      <c r="O57" s="3639">
        <f t="shared" si="2"/>
        <v>15571.2</v>
      </c>
      <c r="P57" s="3642"/>
    </row>
    <row r="58" spans="1:19" x14ac:dyDescent="0.2">
      <c r="A58" s="3643">
        <v>31</v>
      </c>
      <c r="B58" s="3644">
        <v>7.3</v>
      </c>
      <c r="C58" s="3645">
        <v>7.45</v>
      </c>
      <c r="D58" s="3646">
        <v>16000</v>
      </c>
      <c r="E58" s="3647">
        <f t="shared" si="0"/>
        <v>15571.2</v>
      </c>
      <c r="F58" s="3648">
        <v>63</v>
      </c>
      <c r="G58" s="3644">
        <v>15.3</v>
      </c>
      <c r="H58" s="3644">
        <v>15.45</v>
      </c>
      <c r="I58" s="3646">
        <v>16000</v>
      </c>
      <c r="J58" s="3647">
        <f t="shared" si="1"/>
        <v>15571.2</v>
      </c>
      <c r="K58" s="3648">
        <v>95</v>
      </c>
      <c r="L58" s="3644">
        <v>23.3</v>
      </c>
      <c r="M58" s="3644">
        <v>23.45</v>
      </c>
      <c r="N58" s="3646">
        <v>16000</v>
      </c>
      <c r="O58" s="3647">
        <f t="shared" si="2"/>
        <v>15571.2</v>
      </c>
      <c r="P58" s="3649"/>
    </row>
    <row r="59" spans="1:19" x14ac:dyDescent="0.2">
      <c r="A59" s="3650">
        <v>32</v>
      </c>
      <c r="B59" s="3651">
        <v>7.45</v>
      </c>
      <c r="C59" s="3652">
        <v>8</v>
      </c>
      <c r="D59" s="3653">
        <v>16000</v>
      </c>
      <c r="E59" s="3654">
        <f t="shared" si="0"/>
        <v>15571.2</v>
      </c>
      <c r="F59" s="3655">
        <v>64</v>
      </c>
      <c r="G59" s="3656">
        <v>15.45</v>
      </c>
      <c r="H59" s="3656">
        <v>16</v>
      </c>
      <c r="I59" s="3653">
        <v>16000</v>
      </c>
      <c r="J59" s="3654">
        <f t="shared" si="1"/>
        <v>15571.2</v>
      </c>
      <c r="K59" s="3655">
        <v>96</v>
      </c>
      <c r="L59" s="3656">
        <v>23.45</v>
      </c>
      <c r="M59" s="3656">
        <v>24</v>
      </c>
      <c r="N59" s="3653">
        <v>16000</v>
      </c>
      <c r="O59" s="3654">
        <f t="shared" si="2"/>
        <v>15571.2</v>
      </c>
      <c r="P59" s="3657"/>
    </row>
    <row r="60" spans="1:19" x14ac:dyDescent="0.2">
      <c r="A60" s="3658" t="s">
        <v>27</v>
      </c>
      <c r="B60" s="3659"/>
      <c r="C60" s="3659"/>
      <c r="D60" s="3660">
        <f>SUM(D28:D59)</f>
        <v>512000</v>
      </c>
      <c r="E60" s="3661">
        <f>SUM(E28:E59)</f>
        <v>498278.40000000026</v>
      </c>
      <c r="F60" s="3659"/>
      <c r="G60" s="3659"/>
      <c r="H60" s="3659"/>
      <c r="I60" s="3660">
        <f>SUM(I28:I59)</f>
        <v>512000</v>
      </c>
      <c r="J60" s="3661">
        <f>SUM(J28:J59)</f>
        <v>498278.40000000026</v>
      </c>
      <c r="K60" s="3659"/>
      <c r="L60" s="3659"/>
      <c r="M60" s="3659"/>
      <c r="N60" s="3659">
        <f>SUM(N28:N59)</f>
        <v>512000</v>
      </c>
      <c r="O60" s="3661">
        <f>SUM(O28:O59)</f>
        <v>498278.40000000026</v>
      </c>
      <c r="P60" s="3662"/>
    </row>
    <row r="64" spans="1:19" x14ac:dyDescent="0.2">
      <c r="A64" t="s">
        <v>63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3663"/>
      <c r="B66" s="3664"/>
      <c r="C66" s="3664"/>
      <c r="D66" s="3665"/>
      <c r="E66" s="3664"/>
      <c r="F66" s="3664"/>
      <c r="G66" s="3664"/>
      <c r="H66" s="3664"/>
      <c r="I66" s="3665"/>
      <c r="J66" s="3666"/>
      <c r="K66" s="3664"/>
      <c r="L66" s="3664"/>
      <c r="M66" s="3664"/>
      <c r="N66" s="3664"/>
      <c r="O66" s="3664"/>
      <c r="P66" s="3667"/>
    </row>
    <row r="67" spans="1:16" x14ac:dyDescent="0.2">
      <c r="A67" s="3668" t="s">
        <v>28</v>
      </c>
      <c r="B67" s="3669"/>
      <c r="C67" s="3669"/>
      <c r="D67" s="3670"/>
      <c r="E67" s="3671"/>
      <c r="F67" s="3669"/>
      <c r="G67" s="3669"/>
      <c r="H67" s="3671"/>
      <c r="I67" s="3670"/>
      <c r="J67" s="3672"/>
      <c r="K67" s="3669"/>
      <c r="L67" s="3669"/>
      <c r="M67" s="3669"/>
      <c r="N67" s="3669"/>
      <c r="O67" s="3669"/>
      <c r="P67" s="3673"/>
    </row>
    <row r="68" spans="1:16" x14ac:dyDescent="0.2">
      <c r="A68" s="3674"/>
      <c r="B68" s="3675"/>
      <c r="C68" s="3675"/>
      <c r="D68" s="3675"/>
      <c r="E68" s="3675"/>
      <c r="F68" s="3675"/>
      <c r="G68" s="3675"/>
      <c r="H68" s="3675"/>
      <c r="I68" s="3675"/>
      <c r="J68" s="3675"/>
      <c r="K68" s="3675"/>
      <c r="L68" s="3676"/>
      <c r="M68" s="3676"/>
      <c r="N68" s="3676"/>
      <c r="O68" s="3676"/>
      <c r="P68" s="3677"/>
    </row>
    <row r="69" spans="1:16" x14ac:dyDescent="0.2">
      <c r="A69" s="3678"/>
      <c r="B69" s="3679"/>
      <c r="C69" s="3679"/>
      <c r="D69" s="3680"/>
      <c r="E69" s="3681"/>
      <c r="F69" s="3679"/>
      <c r="G69" s="3679"/>
      <c r="H69" s="3681"/>
      <c r="I69" s="3680"/>
      <c r="J69" s="3682"/>
      <c r="K69" s="3679"/>
      <c r="L69" s="3679"/>
      <c r="M69" s="3679"/>
      <c r="N69" s="3679"/>
      <c r="O69" s="3679"/>
      <c r="P69" s="3683"/>
    </row>
    <row r="70" spans="1:16" x14ac:dyDescent="0.2">
      <c r="A70" s="3684"/>
      <c r="B70" s="3685"/>
      <c r="C70" s="3685"/>
      <c r="D70" s="3686"/>
      <c r="E70" s="3687"/>
      <c r="F70" s="3685"/>
      <c r="G70" s="3685"/>
      <c r="H70" s="3687"/>
      <c r="I70" s="3686"/>
      <c r="J70" s="3685"/>
      <c r="K70" s="3685"/>
      <c r="L70" s="3685"/>
      <c r="M70" s="3685"/>
      <c r="N70" s="3685"/>
      <c r="O70" s="3685"/>
      <c r="P70" s="3688"/>
    </row>
    <row r="71" spans="1:16" x14ac:dyDescent="0.2">
      <c r="A71" s="3689"/>
      <c r="B71" s="3690"/>
      <c r="C71" s="3690"/>
      <c r="D71" s="3691"/>
      <c r="E71" s="3692"/>
      <c r="F71" s="3690"/>
      <c r="G71" s="3690"/>
      <c r="H71" s="3692"/>
      <c r="I71" s="3691"/>
      <c r="J71" s="3690"/>
      <c r="K71" s="3690"/>
      <c r="L71" s="3690"/>
      <c r="M71" s="3690"/>
      <c r="N71" s="3690"/>
      <c r="O71" s="3690"/>
      <c r="P71" s="3693"/>
    </row>
    <row r="72" spans="1:16" x14ac:dyDescent="0.2">
      <c r="A72" s="3694"/>
      <c r="B72" s="3695"/>
      <c r="C72" s="3695"/>
      <c r="D72" s="3696"/>
      <c r="E72" s="3697"/>
      <c r="F72" s="3695"/>
      <c r="G72" s="3695"/>
      <c r="H72" s="3697"/>
      <c r="I72" s="3696"/>
      <c r="J72" s="3695"/>
      <c r="K72" s="3695"/>
      <c r="L72" s="3695"/>
      <c r="M72" s="3695" t="s">
        <v>29</v>
      </c>
      <c r="N72" s="3695"/>
      <c r="O72" s="3695"/>
      <c r="P72" s="3698"/>
    </row>
    <row r="73" spans="1:16" x14ac:dyDescent="0.2">
      <c r="A73" s="3699"/>
      <c r="B73" s="3700"/>
      <c r="C73" s="3700"/>
      <c r="D73" s="3701"/>
      <c r="E73" s="3702"/>
      <c r="F73" s="3700"/>
      <c r="G73" s="3700"/>
      <c r="H73" s="3702"/>
      <c r="I73" s="3701"/>
      <c r="J73" s="3700"/>
      <c r="K73" s="3700"/>
      <c r="L73" s="3700"/>
      <c r="M73" s="3700" t="s">
        <v>30</v>
      </c>
      <c r="N73" s="3700"/>
      <c r="O73" s="3700"/>
      <c r="P73" s="3703"/>
    </row>
    <row r="74" spans="1:16" ht="15.75" x14ac:dyDescent="0.25">
      <c r="E74" s="3704"/>
      <c r="H74" s="3704"/>
    </row>
    <row r="75" spans="1:16" ht="15.75" x14ac:dyDescent="0.25">
      <c r="C75" s="3705"/>
      <c r="E75" s="3706"/>
      <c r="H75" s="3706"/>
    </row>
    <row r="76" spans="1:16" ht="15.75" x14ac:dyDescent="0.25">
      <c r="E76" s="3707"/>
      <c r="H76" s="3707"/>
    </row>
    <row r="77" spans="1:16" ht="15.75" x14ac:dyDescent="0.25">
      <c r="E77" s="3708"/>
      <c r="H77" s="3708"/>
    </row>
    <row r="78" spans="1:16" ht="15.75" x14ac:dyDescent="0.25">
      <c r="E78" s="3709"/>
      <c r="H78" s="3709"/>
    </row>
    <row r="79" spans="1:16" ht="15.75" x14ac:dyDescent="0.25">
      <c r="E79" s="3710"/>
      <c r="H79" s="3710"/>
    </row>
    <row r="80" spans="1:16" ht="15.75" x14ac:dyDescent="0.25">
      <c r="E80" s="3711"/>
      <c r="H80" s="3711"/>
    </row>
    <row r="81" spans="5:13" ht="15.75" x14ac:dyDescent="0.25">
      <c r="E81" s="3712"/>
      <c r="H81" s="3712"/>
    </row>
    <row r="82" spans="5:13" ht="15.75" x14ac:dyDescent="0.25">
      <c r="E82" s="3713"/>
      <c r="H82" s="3713"/>
    </row>
    <row r="83" spans="5:13" ht="15.75" x14ac:dyDescent="0.25">
      <c r="E83" s="3714"/>
      <c r="H83" s="3714"/>
    </row>
    <row r="84" spans="5:13" ht="15.75" x14ac:dyDescent="0.25">
      <c r="E84" s="3715"/>
      <c r="H84" s="3715"/>
    </row>
    <row r="85" spans="5:13" ht="15.75" x14ac:dyDescent="0.25">
      <c r="E85" s="3716"/>
      <c r="H85" s="3716"/>
    </row>
    <row r="86" spans="5:13" ht="15.75" x14ac:dyDescent="0.25">
      <c r="E86" s="3717"/>
      <c r="H86" s="3717"/>
    </row>
    <row r="87" spans="5:13" ht="15.75" x14ac:dyDescent="0.25">
      <c r="E87" s="3718"/>
      <c r="H87" s="3718"/>
    </row>
    <row r="88" spans="5:13" ht="15.75" x14ac:dyDescent="0.25">
      <c r="E88" s="3719"/>
      <c r="H88" s="3719"/>
    </row>
    <row r="89" spans="5:13" ht="15.75" x14ac:dyDescent="0.25">
      <c r="E89" s="3720"/>
      <c r="H89" s="3720"/>
    </row>
    <row r="90" spans="5:13" ht="15.75" x14ac:dyDescent="0.25">
      <c r="E90" s="3721"/>
      <c r="H90" s="3721"/>
    </row>
    <row r="91" spans="5:13" ht="15.75" x14ac:dyDescent="0.25">
      <c r="E91" s="3722"/>
      <c r="H91" s="3722"/>
    </row>
    <row r="92" spans="5:13" ht="15.75" x14ac:dyDescent="0.25">
      <c r="E92" s="3723"/>
      <c r="H92" s="3723"/>
    </row>
    <row r="93" spans="5:13" ht="15.75" x14ac:dyDescent="0.25">
      <c r="E93" s="3724"/>
      <c r="H93" s="3724"/>
    </row>
    <row r="94" spans="5:13" ht="15.75" x14ac:dyDescent="0.25">
      <c r="E94" s="3725"/>
      <c r="H94" s="3725"/>
    </row>
    <row r="95" spans="5:13" ht="15.75" x14ac:dyDescent="0.25">
      <c r="E95" s="3726"/>
      <c r="H95" s="3726"/>
    </row>
    <row r="96" spans="5:13" ht="15.75" x14ac:dyDescent="0.25">
      <c r="E96" s="3727"/>
      <c r="H96" s="3727"/>
      <c r="M96" s="3728" t="s">
        <v>8</v>
      </c>
    </row>
    <row r="97" spans="5:14" ht="15.75" x14ac:dyDescent="0.25">
      <c r="E97" s="3729"/>
      <c r="H97" s="3729"/>
    </row>
    <row r="98" spans="5:14" ht="15.75" x14ac:dyDescent="0.25">
      <c r="E98" s="3730"/>
      <c r="H98" s="3730"/>
    </row>
    <row r="99" spans="5:14" ht="15.75" x14ac:dyDescent="0.25">
      <c r="E99" s="3731"/>
      <c r="H99" s="3731"/>
    </row>
    <row r="101" spans="5:14" x14ac:dyDescent="0.2">
      <c r="N101" s="3732"/>
    </row>
    <row r="126" spans="4:4" x14ac:dyDescent="0.2">
      <c r="D126" s="3733"/>
    </row>
  </sheetData>
  <mergeCells count="1">
    <mergeCell ref="Q27:R27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Summary</vt:lpstr>
      <vt:lpstr>Evaluation Warning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dcterms:created xsi:type="dcterms:W3CDTF">2020-11-17T10:13:25Z</dcterms:created>
  <dcterms:modified xsi:type="dcterms:W3CDTF">2020-11-17T10:50:22Z</dcterms:modified>
</cp:coreProperties>
</file>